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11640" activeTab="0"/>
  </bookViews>
  <sheets>
    <sheet name="C639" sheetId="1" r:id="rId1"/>
  </sheets>
  <definedNames>
    <definedName name="_Regression_Int" localSheetId="0" hidden="1">1</definedName>
    <definedName name="A_impresión_IM" localSheetId="0">'C639'!$A$5:$J$71</definedName>
  </definedNames>
  <calcPr fullCalcOnLoad="1"/>
</workbook>
</file>

<file path=xl/sharedStrings.xml><?xml version="1.0" encoding="utf-8"?>
<sst xmlns="http://schemas.openxmlformats.org/spreadsheetml/2006/main" count="52" uniqueCount="36">
  <si>
    <t>TOTAL DEPARTAMENTO</t>
  </si>
  <si>
    <t>ZONA URBANA</t>
  </si>
  <si>
    <t>ZONA RURAL</t>
  </si>
  <si>
    <t>AÑOS</t>
  </si>
  <si>
    <t>Avalúo</t>
  </si>
  <si>
    <t>Predios</t>
  </si>
  <si>
    <t>(Miles de $)</t>
  </si>
  <si>
    <t>1991</t>
  </si>
  <si>
    <t>219.874</t>
  </si>
  <si>
    <t>136.091</t>
  </si>
  <si>
    <t>83.783</t>
  </si>
  <si>
    <t>1992</t>
  </si>
  <si>
    <t>232.689</t>
  </si>
  <si>
    <t>145.040</t>
  </si>
  <si>
    <t>87.649</t>
  </si>
  <si>
    <t>1993</t>
  </si>
  <si>
    <t>241.933</t>
  </si>
  <si>
    <t>139.594</t>
  </si>
  <si>
    <t>102.339</t>
  </si>
  <si>
    <t>1994</t>
  </si>
  <si>
    <t>247.256</t>
  </si>
  <si>
    <t>142.717</t>
  </si>
  <si>
    <t>104.539</t>
  </si>
  <si>
    <t>FUENTE: Instituto Geográfico Agustín Codazzi "IGAC"  - Seccional Huila.</t>
  </si>
  <si>
    <t>Número</t>
  </si>
  <si>
    <t>de</t>
  </si>
  <si>
    <t>Area</t>
  </si>
  <si>
    <t>Construida</t>
  </si>
  <si>
    <r>
      <t>M</t>
    </r>
    <r>
      <rPr>
        <b/>
        <vertAlign val="superscript"/>
        <sz val="10"/>
        <rFont val="Arial"/>
        <family val="2"/>
      </rPr>
      <t>2</t>
    </r>
  </si>
  <si>
    <t>NO GRAVADA POR ZONAS EN EL DEPARTAMENTO</t>
  </si>
  <si>
    <t>SISTEMA DE INFORMACION REGIONAL "SIR"</t>
  </si>
  <si>
    <t>GOBERNACION DEL HUILA</t>
  </si>
  <si>
    <t>DEPARTAMENTO ADMINISTRATIVO DE PLANEACION</t>
  </si>
  <si>
    <t xml:space="preserve">CONSTRUCCION </t>
  </si>
  <si>
    <t xml:space="preserve">NUMERO DE PREDIOS, AREA CONSTRUIDA Y VALOR CATASTRAL DE LA PROPIEDAD INMUEBLE GRAVADA Y  </t>
  </si>
  <si>
    <t>1991 - 2014</t>
  </si>
</sst>
</file>

<file path=xl/styles.xml><?xml version="1.0" encoding="utf-8"?>
<styleSheet xmlns="http://schemas.openxmlformats.org/spreadsheetml/2006/main">
  <numFmts count="5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.0_);\(#,##0.0\)"/>
    <numFmt numFmtId="193" formatCode="#,##0.000_);\(#,##0.000\)"/>
    <numFmt numFmtId="194" formatCode="0.0"/>
    <numFmt numFmtId="195" formatCode="#,##0.0;\-#,##0.0"/>
    <numFmt numFmtId="196" formatCode="#,##0.000;\-#,##0.000"/>
    <numFmt numFmtId="197" formatCode="0.000"/>
    <numFmt numFmtId="198" formatCode="[$-C0A]dddd\,\ dd&quot; de &quot;mmmm&quot; de &quot;yyyy"/>
    <numFmt numFmtId="199" formatCode="_(* #,##0.0_);_(* \(#,##0.0\);_(* &quot;-&quot;??_);_(@_)"/>
    <numFmt numFmtId="200" formatCode="_(* #,##0_);_(* \(#,##0\);_(* &quot;-&quot;??_);_(@_)"/>
    <numFmt numFmtId="201" formatCode="#,##0.00\ &quot;€&quot;"/>
    <numFmt numFmtId="202" formatCode="#,##0.0\ &quot;€&quot;"/>
    <numFmt numFmtId="203" formatCode="#,##0\ &quot;€&quot;"/>
    <numFmt numFmtId="204" formatCode="#,##0.0\ _€"/>
    <numFmt numFmtId="205" formatCode="#,##0\ _€"/>
    <numFmt numFmtId="206" formatCode="0.00;[Red]0.00"/>
    <numFmt numFmtId="207" formatCode="0.0;[Red]0.0"/>
    <numFmt numFmtId="208" formatCode="0;[Red]0"/>
    <numFmt numFmtId="209" formatCode="#,##0;[Red]#,##0"/>
    <numFmt numFmtId="210" formatCode="#,##0.0;[Red]#,##0.0"/>
  </numFmts>
  <fonts count="4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6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 style="medium"/>
      <top>
        <color indexed="63"/>
      </top>
      <bottom style="medium"/>
    </border>
  </borders>
  <cellStyleXfs count="61">
    <xf numFmtId="19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26">
    <xf numFmtId="192" fontId="0" fillId="0" borderId="0" xfId="0" applyAlignment="1">
      <alignment/>
    </xf>
    <xf numFmtId="192" fontId="4" fillId="0" borderId="0" xfId="0" applyFont="1" applyAlignment="1">
      <alignment/>
    </xf>
    <xf numFmtId="192" fontId="4" fillId="0" borderId="0" xfId="0" applyFont="1" applyAlignment="1" applyProtection="1">
      <alignment horizontal="fill"/>
      <protection/>
    </xf>
    <xf numFmtId="192" fontId="4" fillId="0" borderId="10" xfId="0" applyFont="1" applyBorder="1" applyAlignment="1">
      <alignment/>
    </xf>
    <xf numFmtId="192" fontId="4" fillId="0" borderId="10" xfId="0" applyFont="1" applyBorder="1" applyAlignment="1" applyProtection="1">
      <alignment horizontal="fill"/>
      <protection/>
    </xf>
    <xf numFmtId="192" fontId="4" fillId="0" borderId="10" xfId="0" applyFont="1" applyBorder="1" applyAlignment="1" applyProtection="1">
      <alignment/>
      <protection/>
    </xf>
    <xf numFmtId="192" fontId="4" fillId="0" borderId="11" xfId="0" applyFont="1" applyBorder="1" applyAlignment="1">
      <alignment/>
    </xf>
    <xf numFmtId="192" fontId="4" fillId="0" borderId="11" xfId="0" applyFont="1" applyBorder="1" applyAlignment="1" applyProtection="1">
      <alignment horizontal="fill"/>
      <protection/>
    </xf>
    <xf numFmtId="192" fontId="4" fillId="0" borderId="12" xfId="0" applyFont="1" applyBorder="1" applyAlignment="1">
      <alignment/>
    </xf>
    <xf numFmtId="192" fontId="4" fillId="0" borderId="12" xfId="0" applyFont="1" applyBorder="1" applyAlignment="1" applyProtection="1">
      <alignment horizontal="fill"/>
      <protection/>
    </xf>
    <xf numFmtId="192" fontId="4" fillId="0" borderId="12" xfId="0" applyFont="1" applyBorder="1" applyAlignment="1" applyProtection="1">
      <alignment/>
      <protection/>
    </xf>
    <xf numFmtId="1" fontId="4" fillId="0" borderId="11" xfId="0" applyNumberFormat="1" applyFont="1" applyBorder="1" applyAlignment="1" applyProtection="1">
      <alignment horizontal="center"/>
      <protection/>
    </xf>
    <xf numFmtId="192" fontId="4" fillId="0" borderId="0" xfId="0" applyFont="1" applyBorder="1" applyAlignment="1" applyProtection="1">
      <alignment/>
      <protection/>
    </xf>
    <xf numFmtId="192" fontId="5" fillId="0" borderId="0" xfId="0" applyFont="1" applyAlignment="1">
      <alignment/>
    </xf>
    <xf numFmtId="37" fontId="5" fillId="0" borderId="0" xfId="0" applyNumberFormat="1" applyFont="1" applyAlignment="1">
      <alignment/>
    </xf>
    <xf numFmtId="1" fontId="4" fillId="0" borderId="11" xfId="0" applyNumberFormat="1" applyFont="1" applyBorder="1" applyAlignment="1">
      <alignment/>
    </xf>
    <xf numFmtId="192" fontId="4" fillId="0" borderId="0" xfId="0" applyFont="1" applyBorder="1" applyAlignment="1" applyProtection="1">
      <alignment horizontal="fill"/>
      <protection/>
    </xf>
    <xf numFmtId="3" fontId="4" fillId="0" borderId="12" xfId="0" applyNumberFormat="1" applyFont="1" applyBorder="1" applyAlignment="1" applyProtection="1">
      <alignment horizontal="right"/>
      <protection/>
    </xf>
    <xf numFmtId="3" fontId="4" fillId="0" borderId="12" xfId="0" applyNumberFormat="1" applyFont="1" applyBorder="1" applyAlignment="1">
      <alignment horizontal="right"/>
    </xf>
    <xf numFmtId="192" fontId="4" fillId="0" borderId="0" xfId="0" applyFont="1" applyAlignment="1">
      <alignment horizontal="right"/>
    </xf>
    <xf numFmtId="3" fontId="4" fillId="0" borderId="12" xfId="0" applyNumberFormat="1" applyFont="1" applyBorder="1" applyAlignment="1">
      <alignment/>
    </xf>
    <xf numFmtId="1" fontId="4" fillId="0" borderId="0" xfId="0" applyNumberFormat="1" applyFont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 horizontal="right"/>
      <protection/>
    </xf>
    <xf numFmtId="192" fontId="4" fillId="0" borderId="0" xfId="0" applyFont="1" applyBorder="1" applyAlignment="1">
      <alignment/>
    </xf>
    <xf numFmtId="37" fontId="4" fillId="0" borderId="0" xfId="0" applyNumberFormat="1" applyFont="1" applyAlignment="1">
      <alignment/>
    </xf>
    <xf numFmtId="1" fontId="4" fillId="0" borderId="13" xfId="0" applyNumberFormat="1" applyFont="1" applyBorder="1" applyAlignment="1" applyProtection="1">
      <alignment horizontal="center"/>
      <protection/>
    </xf>
    <xf numFmtId="192" fontId="0" fillId="0" borderId="14" xfId="0" applyBorder="1" applyAlignment="1">
      <alignment/>
    </xf>
    <xf numFmtId="3" fontId="4" fillId="0" borderId="14" xfId="0" applyNumberFormat="1" applyFont="1" applyBorder="1" applyAlignment="1" applyProtection="1">
      <alignment horizontal="right"/>
      <protection/>
    </xf>
    <xf numFmtId="192" fontId="4" fillId="0" borderId="14" xfId="0" applyFont="1" applyBorder="1" applyAlignment="1">
      <alignment/>
    </xf>
    <xf numFmtId="192" fontId="4" fillId="0" borderId="14" xfId="0" applyFont="1" applyBorder="1" applyAlignment="1" applyProtection="1">
      <alignment/>
      <protection/>
    </xf>
    <xf numFmtId="192" fontId="4" fillId="0" borderId="15" xfId="0" applyFont="1" applyBorder="1" applyAlignment="1" applyProtection="1">
      <alignment/>
      <protection/>
    </xf>
    <xf numFmtId="192" fontId="0" fillId="0" borderId="15" xfId="0" applyBorder="1" applyAlignment="1">
      <alignment/>
    </xf>
    <xf numFmtId="192" fontId="4" fillId="0" borderId="14" xfId="0" applyFont="1" applyBorder="1" applyAlignment="1">
      <alignment/>
    </xf>
    <xf numFmtId="37" fontId="4" fillId="0" borderId="14" xfId="0" applyNumberFormat="1" applyFont="1" applyBorder="1" applyAlignment="1">
      <alignment/>
    </xf>
    <xf numFmtId="0" fontId="4" fillId="0" borderId="12" xfId="0" applyNumberFormat="1" applyFont="1" applyBorder="1" applyAlignment="1" applyProtection="1">
      <alignment horizontal="right"/>
      <protection/>
    </xf>
    <xf numFmtId="0" fontId="4" fillId="0" borderId="12" xfId="0" applyNumberFormat="1" applyFont="1" applyBorder="1" applyAlignment="1">
      <alignment horizontal="right"/>
    </xf>
    <xf numFmtId="1" fontId="4" fillId="0" borderId="13" xfId="0" applyNumberFormat="1" applyFont="1" applyFill="1" applyBorder="1" applyAlignment="1" applyProtection="1">
      <alignment horizontal="center"/>
      <protection/>
    </xf>
    <xf numFmtId="3" fontId="4" fillId="0" borderId="14" xfId="0" applyNumberFormat="1" applyFont="1" applyFill="1" applyBorder="1" applyAlignment="1" applyProtection="1">
      <alignment horizontal="right"/>
      <protection/>
    </xf>
    <xf numFmtId="192" fontId="4" fillId="0" borderId="14" xfId="0" applyFont="1" applyFill="1" applyBorder="1" applyAlignment="1">
      <alignment/>
    </xf>
    <xf numFmtId="200" fontId="4" fillId="0" borderId="14" xfId="47" applyNumberFormat="1" applyFont="1" applyFill="1" applyBorder="1" applyAlignment="1" applyProtection="1">
      <alignment horizontal="right"/>
      <protection/>
    </xf>
    <xf numFmtId="1" fontId="4" fillId="0" borderId="16" xfId="0" applyNumberFormat="1" applyFont="1" applyFill="1" applyBorder="1" applyAlignment="1" applyProtection="1">
      <alignment horizontal="center"/>
      <protection/>
    </xf>
    <xf numFmtId="37" fontId="4" fillId="0" borderId="17" xfId="0" applyNumberFormat="1" applyFont="1" applyFill="1" applyBorder="1" applyAlignment="1" applyProtection="1">
      <alignment horizontal="center"/>
      <protection/>
    </xf>
    <xf numFmtId="37" fontId="4" fillId="0" borderId="18" xfId="0" applyNumberFormat="1" applyFont="1" applyFill="1" applyBorder="1" applyAlignment="1" applyProtection="1">
      <alignment/>
      <protection/>
    </xf>
    <xf numFmtId="200" fontId="4" fillId="0" borderId="17" xfId="47" applyNumberFormat="1" applyFont="1" applyFill="1" applyBorder="1" applyAlignment="1" applyProtection="1">
      <alignment horizontal="right"/>
      <protection/>
    </xf>
    <xf numFmtId="192" fontId="4" fillId="0" borderId="17" xfId="0" applyFont="1" applyFill="1" applyBorder="1" applyAlignment="1" applyProtection="1">
      <alignment/>
      <protection/>
    </xf>
    <xf numFmtId="200" fontId="4" fillId="0" borderId="17" xfId="47" applyNumberFormat="1" applyFont="1" applyFill="1" applyBorder="1" applyAlignment="1" applyProtection="1">
      <alignment horizontal="center"/>
      <protection/>
    </xf>
    <xf numFmtId="3" fontId="4" fillId="0" borderId="17" xfId="0" applyNumberFormat="1" applyFont="1" applyFill="1" applyBorder="1" applyAlignment="1" applyProtection="1">
      <alignment horizontal="right"/>
      <protection/>
    </xf>
    <xf numFmtId="192" fontId="4" fillId="0" borderId="19" xfId="0" applyFont="1" applyFill="1" applyBorder="1" applyAlignment="1" applyProtection="1">
      <alignment/>
      <protection/>
    </xf>
    <xf numFmtId="3" fontId="4" fillId="0" borderId="20" xfId="0" applyNumberFormat="1" applyFont="1" applyFill="1" applyBorder="1" applyAlignment="1" applyProtection="1">
      <alignment horizontal="right"/>
      <protection/>
    </xf>
    <xf numFmtId="192" fontId="0" fillId="0" borderId="21" xfId="0" applyBorder="1" applyAlignment="1">
      <alignment/>
    </xf>
    <xf numFmtId="192" fontId="4" fillId="0" borderId="14" xfId="0" applyFont="1" applyFill="1" applyBorder="1" applyAlignment="1" applyProtection="1">
      <alignment/>
      <protection/>
    </xf>
    <xf numFmtId="3" fontId="4" fillId="0" borderId="21" xfId="0" applyNumberFormat="1" applyFont="1" applyFill="1" applyBorder="1" applyAlignment="1" applyProtection="1">
      <alignment horizontal="right"/>
      <protection/>
    </xf>
    <xf numFmtId="192" fontId="4" fillId="0" borderId="15" xfId="0" applyFont="1" applyFill="1" applyBorder="1" applyAlignment="1" applyProtection="1">
      <alignment/>
      <protection/>
    </xf>
    <xf numFmtId="192" fontId="0" fillId="0" borderId="0" xfId="0" applyBorder="1" applyAlignment="1">
      <alignment/>
    </xf>
    <xf numFmtId="209" fontId="4" fillId="0" borderId="12" xfId="0" applyNumberFormat="1" applyFont="1" applyBorder="1" applyAlignment="1" applyProtection="1">
      <alignment horizontal="center"/>
      <protection/>
    </xf>
    <xf numFmtId="209" fontId="4" fillId="0" borderId="12" xfId="0" applyNumberFormat="1" applyFont="1" applyBorder="1" applyAlignment="1" applyProtection="1">
      <alignment horizontal="right"/>
      <protection/>
    </xf>
    <xf numFmtId="209" fontId="4" fillId="0" borderId="12" xfId="0" applyNumberFormat="1" applyFont="1" applyBorder="1" applyAlignment="1">
      <alignment horizontal="right"/>
    </xf>
    <xf numFmtId="209" fontId="4" fillId="0" borderId="14" xfId="0" applyNumberFormat="1" applyFont="1" applyFill="1" applyBorder="1" applyAlignment="1" applyProtection="1">
      <alignment horizontal="right"/>
      <protection/>
    </xf>
    <xf numFmtId="209" fontId="4" fillId="0" borderId="14" xfId="0" applyNumberFormat="1" applyFont="1" applyBorder="1" applyAlignment="1" applyProtection="1">
      <alignment horizontal="right"/>
      <protection/>
    </xf>
    <xf numFmtId="209" fontId="0" fillId="0" borderId="14" xfId="0" applyNumberFormat="1" applyBorder="1" applyAlignment="1">
      <alignment/>
    </xf>
    <xf numFmtId="209" fontId="0" fillId="0" borderId="21" xfId="0" applyNumberFormat="1" applyBorder="1" applyAlignment="1">
      <alignment/>
    </xf>
    <xf numFmtId="209" fontId="4" fillId="0" borderId="20" xfId="0" applyNumberFormat="1" applyFont="1" applyFill="1" applyBorder="1" applyAlignment="1" applyProtection="1">
      <alignment/>
      <protection/>
    </xf>
    <xf numFmtId="209" fontId="4" fillId="0" borderId="12" xfId="47" applyNumberFormat="1" applyFont="1" applyBorder="1" applyAlignment="1" applyProtection="1">
      <alignment horizontal="right"/>
      <protection/>
    </xf>
    <xf numFmtId="209" fontId="4" fillId="0" borderId="14" xfId="47" applyNumberFormat="1" applyFont="1" applyFill="1" applyBorder="1" applyAlignment="1" applyProtection="1">
      <alignment horizontal="right"/>
      <protection/>
    </xf>
    <xf numFmtId="209" fontId="4" fillId="0" borderId="14" xfId="47" applyNumberFormat="1" applyFont="1" applyBorder="1" applyAlignment="1" applyProtection="1">
      <alignment horizontal="right"/>
      <protection/>
    </xf>
    <xf numFmtId="209" fontId="4" fillId="0" borderId="14" xfId="47" applyNumberFormat="1" applyFont="1" applyBorder="1" applyAlignment="1">
      <alignment horizontal="right"/>
    </xf>
    <xf numFmtId="209" fontId="0" fillId="0" borderId="14" xfId="0" applyNumberFormat="1" applyBorder="1" applyAlignment="1">
      <alignment horizontal="right"/>
    </xf>
    <xf numFmtId="209" fontId="4" fillId="0" borderId="12" xfId="47" applyNumberFormat="1" applyFont="1" applyBorder="1" applyAlignment="1">
      <alignment horizontal="right"/>
    </xf>
    <xf numFmtId="209" fontId="0" fillId="0" borderId="14" xfId="47" applyNumberFormat="1" applyFont="1" applyBorder="1" applyAlignment="1">
      <alignment horizontal="right"/>
    </xf>
    <xf numFmtId="210" fontId="4" fillId="0" borderId="14" xfId="47" applyNumberFormat="1" applyFont="1" applyFill="1" applyBorder="1" applyAlignment="1" applyProtection="1">
      <alignment horizontal="right"/>
      <protection/>
    </xf>
    <xf numFmtId="209" fontId="4" fillId="0" borderId="21" xfId="0" applyNumberFormat="1" applyFont="1" applyBorder="1" applyAlignment="1" applyProtection="1">
      <alignment horizontal="right"/>
      <protection/>
    </xf>
    <xf numFmtId="209" fontId="4" fillId="0" borderId="14" xfId="0" applyNumberFormat="1" applyFont="1" applyBorder="1" applyAlignment="1">
      <alignment horizontal="right"/>
    </xf>
    <xf numFmtId="199" fontId="4" fillId="0" borderId="15" xfId="47" applyNumberFormat="1" applyFont="1" applyFill="1" applyBorder="1" applyAlignment="1">
      <alignment/>
    </xf>
    <xf numFmtId="192" fontId="4" fillId="0" borderId="15" xfId="0" applyNumberFormat="1" applyFont="1" applyBorder="1" applyAlignment="1">
      <alignment/>
    </xf>
    <xf numFmtId="209" fontId="4" fillId="0" borderId="21" xfId="0" applyNumberFormat="1" applyFont="1" applyFill="1" applyBorder="1" applyAlignment="1" applyProtection="1">
      <alignment horizontal="right"/>
      <protection/>
    </xf>
    <xf numFmtId="192" fontId="4" fillId="0" borderId="21" xfId="0" applyFont="1" applyBorder="1" applyAlignment="1">
      <alignment/>
    </xf>
    <xf numFmtId="192" fontId="1" fillId="0" borderId="0" xfId="0" applyFont="1" applyFill="1" applyBorder="1" applyAlignment="1">
      <alignment/>
    </xf>
    <xf numFmtId="192" fontId="1" fillId="0" borderId="0" xfId="0" applyFont="1" applyAlignment="1" applyProtection="1">
      <alignment/>
      <protection/>
    </xf>
    <xf numFmtId="192" fontId="1" fillId="33" borderId="22" xfId="0" applyFont="1" applyFill="1" applyBorder="1" applyAlignment="1">
      <alignment/>
    </xf>
    <xf numFmtId="192" fontId="1" fillId="33" borderId="23" xfId="0" applyFont="1" applyFill="1" applyBorder="1" applyAlignment="1">
      <alignment/>
    </xf>
    <xf numFmtId="192" fontId="1" fillId="33" borderId="24" xfId="0" applyFont="1" applyFill="1" applyBorder="1" applyAlignment="1">
      <alignment/>
    </xf>
    <xf numFmtId="192" fontId="1" fillId="33" borderId="25" xfId="0" applyFont="1" applyFill="1" applyBorder="1" applyAlignment="1">
      <alignment/>
    </xf>
    <xf numFmtId="192" fontId="1" fillId="33" borderId="11" xfId="0" applyFont="1" applyFill="1" applyBorder="1" applyAlignment="1">
      <alignment/>
    </xf>
    <xf numFmtId="192" fontId="1" fillId="33" borderId="0" xfId="0" applyFont="1" applyFill="1" applyBorder="1" applyAlignment="1" applyProtection="1" quotePrefix="1">
      <alignment horizontal="centerContinuous"/>
      <protection/>
    </xf>
    <xf numFmtId="192" fontId="1" fillId="33" borderId="12" xfId="0" applyFont="1" applyFill="1" applyBorder="1" applyAlignment="1">
      <alignment horizontal="centerContinuous"/>
    </xf>
    <xf numFmtId="192" fontId="1" fillId="33" borderId="10" xfId="0" applyFont="1" applyFill="1" applyBorder="1" applyAlignment="1">
      <alignment horizontal="centerContinuous"/>
    </xf>
    <xf numFmtId="192" fontId="1" fillId="33" borderId="26" xfId="0" applyFont="1" applyFill="1" applyBorder="1" applyAlignment="1">
      <alignment/>
    </xf>
    <xf numFmtId="192" fontId="1" fillId="33" borderId="27" xfId="0" applyFont="1" applyFill="1" applyBorder="1" applyAlignment="1">
      <alignment/>
    </xf>
    <xf numFmtId="192" fontId="1" fillId="33" borderId="28" xfId="0" applyFont="1" applyFill="1" applyBorder="1" applyAlignment="1">
      <alignment/>
    </xf>
    <xf numFmtId="192" fontId="1" fillId="33" borderId="11" xfId="0" applyFont="1" applyFill="1" applyBorder="1" applyAlignment="1" applyProtection="1" quotePrefix="1">
      <alignment horizontal="center"/>
      <protection/>
    </xf>
    <xf numFmtId="192" fontId="1" fillId="33" borderId="12" xfId="0" applyFont="1" applyFill="1" applyBorder="1" applyAlignment="1">
      <alignment horizontal="center"/>
    </xf>
    <xf numFmtId="192" fontId="1" fillId="33" borderId="12" xfId="0" applyFont="1" applyFill="1" applyBorder="1" applyAlignment="1">
      <alignment/>
    </xf>
    <xf numFmtId="192" fontId="1" fillId="33" borderId="10" xfId="0" applyFont="1" applyFill="1" applyBorder="1" applyAlignment="1">
      <alignment/>
    </xf>
    <xf numFmtId="192" fontId="1" fillId="33" borderId="12" xfId="0" applyFont="1" applyFill="1" applyBorder="1" applyAlignment="1" applyProtection="1">
      <alignment horizontal="center"/>
      <protection/>
    </xf>
    <xf numFmtId="192" fontId="1" fillId="33" borderId="12" xfId="0" applyFont="1" applyFill="1" applyBorder="1" applyAlignment="1" applyProtection="1" quotePrefix="1">
      <alignment horizontal="center"/>
      <protection/>
    </xf>
    <xf numFmtId="192" fontId="1" fillId="33" borderId="10" xfId="0" applyFont="1" applyFill="1" applyBorder="1" applyAlignment="1" applyProtection="1" quotePrefix="1">
      <alignment horizontal="center"/>
      <protection/>
    </xf>
    <xf numFmtId="192" fontId="1" fillId="33" borderId="10" xfId="0" applyFont="1" applyFill="1" applyBorder="1" applyAlignment="1" applyProtection="1">
      <alignment horizontal="center"/>
      <protection/>
    </xf>
    <xf numFmtId="192" fontId="4" fillId="33" borderId="29" xfId="0" applyFont="1" applyFill="1" applyBorder="1" applyAlignment="1">
      <alignment/>
    </xf>
    <xf numFmtId="192" fontId="4" fillId="33" borderId="27" xfId="0" applyFont="1" applyFill="1" applyBorder="1" applyAlignment="1">
      <alignment/>
    </xf>
    <xf numFmtId="192" fontId="4" fillId="33" borderId="28" xfId="0" applyFont="1" applyFill="1" applyBorder="1" applyAlignment="1">
      <alignment/>
    </xf>
    <xf numFmtId="192" fontId="1" fillId="33" borderId="30" xfId="0" applyFont="1" applyFill="1" applyBorder="1" applyAlignment="1" applyProtection="1" quotePrefix="1">
      <alignment horizontal="left" vertical="center"/>
      <protection/>
    </xf>
    <xf numFmtId="192" fontId="0" fillId="33" borderId="31" xfId="0" applyFill="1" applyBorder="1" applyAlignment="1">
      <alignment/>
    </xf>
    <xf numFmtId="37" fontId="0" fillId="33" borderId="31" xfId="0" applyNumberFormat="1" applyFill="1" applyBorder="1" applyAlignment="1">
      <alignment/>
    </xf>
    <xf numFmtId="37" fontId="0" fillId="33" borderId="32" xfId="0" applyNumberFormat="1" applyFill="1" applyBorder="1" applyAlignment="1">
      <alignment/>
    </xf>
    <xf numFmtId="192" fontId="1" fillId="34" borderId="33" xfId="0" applyFont="1" applyFill="1" applyBorder="1" applyAlignment="1">
      <alignment horizontal="center"/>
    </xf>
    <xf numFmtId="192" fontId="1" fillId="34" borderId="23" xfId="0" applyFont="1" applyFill="1" applyBorder="1" applyAlignment="1">
      <alignment horizontal="center"/>
    </xf>
    <xf numFmtId="192" fontId="1" fillId="34" borderId="25" xfId="0" applyFont="1" applyFill="1" applyBorder="1" applyAlignment="1">
      <alignment horizontal="center"/>
    </xf>
    <xf numFmtId="192" fontId="1" fillId="34" borderId="13" xfId="0" applyFont="1" applyFill="1" applyBorder="1" applyAlignment="1">
      <alignment horizontal="center"/>
    </xf>
    <xf numFmtId="192" fontId="1" fillId="34" borderId="0" xfId="0" applyFont="1" applyFill="1" applyBorder="1" applyAlignment="1">
      <alignment horizontal="center"/>
    </xf>
    <xf numFmtId="192" fontId="1" fillId="34" borderId="10" xfId="0" applyFont="1" applyFill="1" applyBorder="1" applyAlignment="1">
      <alignment horizontal="center"/>
    </xf>
    <xf numFmtId="192" fontId="1" fillId="34" borderId="16" xfId="0" applyFont="1" applyFill="1" applyBorder="1" applyAlignment="1">
      <alignment horizontal="center"/>
    </xf>
    <xf numFmtId="192" fontId="1" fillId="34" borderId="18" xfId="0" applyFont="1" applyFill="1" applyBorder="1" applyAlignment="1">
      <alignment horizontal="center"/>
    </xf>
    <xf numFmtId="192" fontId="1" fillId="34" borderId="34" xfId="0" applyFont="1" applyFill="1" applyBorder="1" applyAlignment="1">
      <alignment horizontal="center"/>
    </xf>
    <xf numFmtId="192" fontId="1" fillId="34" borderId="33" xfId="0" applyFont="1" applyFill="1" applyBorder="1" applyAlignment="1" applyProtection="1">
      <alignment horizontal="center"/>
      <protection/>
    </xf>
    <xf numFmtId="192" fontId="1" fillId="34" borderId="23" xfId="0" applyFont="1" applyFill="1" applyBorder="1" applyAlignment="1" applyProtection="1">
      <alignment horizontal="center"/>
      <protection/>
    </xf>
    <xf numFmtId="192" fontId="1" fillId="34" borderId="25" xfId="0" applyFont="1" applyFill="1" applyBorder="1" applyAlignment="1" applyProtection="1">
      <alignment horizontal="center"/>
      <protection/>
    </xf>
    <xf numFmtId="192" fontId="1" fillId="34" borderId="13" xfId="0" applyFont="1" applyFill="1" applyBorder="1" applyAlignment="1" applyProtection="1">
      <alignment horizontal="center"/>
      <protection/>
    </xf>
    <xf numFmtId="192" fontId="1" fillId="34" borderId="0" xfId="0" applyFont="1" applyFill="1" applyBorder="1" applyAlignment="1" applyProtection="1">
      <alignment horizontal="center"/>
      <protection/>
    </xf>
    <xf numFmtId="192" fontId="1" fillId="34" borderId="10" xfId="0" applyFont="1" applyFill="1" applyBorder="1" applyAlignment="1" applyProtection="1">
      <alignment horizontal="center"/>
      <protection/>
    </xf>
    <xf numFmtId="192" fontId="1" fillId="34" borderId="16" xfId="0" applyFont="1" applyFill="1" applyBorder="1" applyAlignment="1" applyProtection="1">
      <alignment horizontal="center"/>
      <protection/>
    </xf>
    <xf numFmtId="192" fontId="1" fillId="34" borderId="18" xfId="0" applyFont="1" applyFill="1" applyBorder="1" applyAlignment="1" applyProtection="1">
      <alignment horizontal="center"/>
      <protection/>
    </xf>
    <xf numFmtId="192" fontId="1" fillId="34" borderId="34" xfId="0" applyFont="1" applyFill="1" applyBorder="1" applyAlignment="1" applyProtection="1">
      <alignment horizontal="center"/>
      <protection/>
    </xf>
    <xf numFmtId="192" fontId="1" fillId="33" borderId="30" xfId="0" applyFont="1" applyFill="1" applyBorder="1" applyAlignment="1" applyProtection="1">
      <alignment horizontal="center" vertical="center"/>
      <protection/>
    </xf>
    <xf numFmtId="192" fontId="1" fillId="33" borderId="31" xfId="0" applyFont="1" applyFill="1" applyBorder="1" applyAlignment="1" applyProtection="1">
      <alignment horizontal="center" vertical="center"/>
      <protection/>
    </xf>
    <xf numFmtId="192" fontId="1" fillId="33" borderId="3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1"/>
  <sheetViews>
    <sheetView showGridLines="0" tabSelected="1" zoomScalePageLayoutView="0" workbookViewId="0" topLeftCell="A1">
      <selection activeCell="M15" sqref="M15"/>
    </sheetView>
  </sheetViews>
  <sheetFormatPr defaultColWidth="9.625" defaultRowHeight="12.75"/>
  <cols>
    <col min="1" max="1" width="7.75390625" style="0" customWidth="1"/>
    <col min="2" max="2" width="8.50390625" style="0" customWidth="1"/>
    <col min="3" max="3" width="10.375" style="0" customWidth="1"/>
    <col min="4" max="4" width="16.25390625" style="0" customWidth="1"/>
    <col min="5" max="5" width="8.375" style="0" customWidth="1"/>
    <col min="6" max="6" width="10.00390625" style="0" customWidth="1"/>
    <col min="7" max="7" width="17.875" style="0" customWidth="1"/>
    <col min="8" max="8" width="8.50390625" style="0" customWidth="1"/>
    <col min="9" max="9" width="10.50390625" style="0" customWidth="1"/>
    <col min="10" max="10" width="15.00390625" style="0" customWidth="1"/>
    <col min="11" max="11" width="17.625" style="0" customWidth="1"/>
    <col min="12" max="12" width="1.625" style="0" customWidth="1"/>
    <col min="13" max="13" width="15.00390625" style="0" customWidth="1"/>
    <col min="14" max="14" width="1.625" style="0" customWidth="1"/>
    <col min="15" max="15" width="10.625" style="0" customWidth="1"/>
    <col min="16" max="16" width="1.625" style="0" customWidth="1"/>
    <col min="17" max="17" width="10.625" style="0" customWidth="1"/>
    <col min="18" max="18" width="1.625" style="0" customWidth="1"/>
    <col min="19" max="19" width="9.625" style="0" customWidth="1"/>
    <col min="20" max="20" width="1.625" style="0" customWidth="1"/>
    <col min="21" max="21" width="6.625" style="0" customWidth="1"/>
    <col min="22" max="22" width="1.625" style="0" customWidth="1"/>
    <col min="23" max="23" width="12.625" style="0" customWidth="1"/>
    <col min="24" max="24" width="1.625" style="0" customWidth="1"/>
    <col min="25" max="25" width="6.625" style="0" customWidth="1"/>
    <col min="26" max="26" width="1.625" style="0" customWidth="1"/>
    <col min="27" max="27" width="6.625" style="0" customWidth="1"/>
    <col min="28" max="28" width="1.625" style="0" customWidth="1"/>
    <col min="29" max="29" width="6.625" style="0" customWidth="1"/>
    <col min="30" max="30" width="1.625" style="0" customWidth="1"/>
    <col min="31" max="31" width="7.625" style="0" customWidth="1"/>
    <col min="32" max="33" width="1.625" style="0" customWidth="1"/>
    <col min="34" max="34" width="8.625" style="0" customWidth="1"/>
    <col min="35" max="35" width="1.625" style="0" customWidth="1"/>
    <col min="36" max="36" width="4.625" style="0" customWidth="1"/>
    <col min="37" max="37" width="1.625" style="0" customWidth="1"/>
    <col min="38" max="38" width="8.625" style="0" customWidth="1"/>
    <col min="39" max="39" width="1.625" style="0" customWidth="1"/>
    <col min="40" max="40" width="4.625" style="0" customWidth="1"/>
    <col min="41" max="41" width="1.625" style="0" customWidth="1"/>
    <col min="42" max="42" width="17.625" style="0" customWidth="1"/>
    <col min="43" max="43" width="1.625" style="0" customWidth="1"/>
    <col min="44" max="44" width="6.625" style="0" customWidth="1"/>
    <col min="45" max="45" width="1.625" style="0" customWidth="1"/>
    <col min="46" max="46" width="10.625" style="0" customWidth="1"/>
    <col min="47" max="47" width="1.625" style="0" customWidth="1"/>
    <col min="48" max="48" width="9.625" style="0" customWidth="1"/>
    <col min="49" max="49" width="1.625" style="0" customWidth="1"/>
    <col min="50" max="50" width="9.625" style="0" customWidth="1"/>
    <col min="51" max="51" width="1.625" style="0" customWidth="1"/>
    <col min="52" max="52" width="9.625" style="0" customWidth="1"/>
    <col min="53" max="53" width="1.625" style="0" customWidth="1"/>
    <col min="54" max="54" width="9.625" style="0" customWidth="1"/>
    <col min="55" max="55" width="1.625" style="0" customWidth="1"/>
  </cols>
  <sheetData>
    <row r="1" spans="1:16" ht="14.25" customHeight="1">
      <c r="A1" s="105" t="s">
        <v>30</v>
      </c>
      <c r="B1" s="106"/>
      <c r="C1" s="106"/>
      <c r="D1" s="106"/>
      <c r="E1" s="106"/>
      <c r="F1" s="106"/>
      <c r="G1" s="106"/>
      <c r="H1" s="106"/>
      <c r="I1" s="106"/>
      <c r="J1" s="107"/>
      <c r="K1" s="77"/>
      <c r="L1" s="77"/>
      <c r="M1" s="77"/>
      <c r="N1" s="77"/>
      <c r="O1" s="77"/>
      <c r="P1" s="77"/>
    </row>
    <row r="2" spans="1:16" ht="14.25" customHeight="1">
      <c r="A2" s="108" t="s">
        <v>31</v>
      </c>
      <c r="B2" s="109"/>
      <c r="C2" s="109"/>
      <c r="D2" s="109"/>
      <c r="E2" s="109"/>
      <c r="F2" s="109"/>
      <c r="G2" s="109"/>
      <c r="H2" s="109"/>
      <c r="I2" s="109"/>
      <c r="J2" s="110"/>
      <c r="K2" s="77"/>
      <c r="L2" s="77"/>
      <c r="M2" s="77"/>
      <c r="N2" s="77"/>
      <c r="O2" s="77"/>
      <c r="P2" s="77"/>
    </row>
    <row r="3" spans="1:16" ht="15.75" customHeight="1" thickBot="1">
      <c r="A3" s="111" t="s">
        <v>32</v>
      </c>
      <c r="B3" s="112"/>
      <c r="C3" s="112"/>
      <c r="D3" s="112"/>
      <c r="E3" s="112"/>
      <c r="F3" s="112"/>
      <c r="G3" s="112"/>
      <c r="H3" s="112"/>
      <c r="I3" s="112"/>
      <c r="J3" s="113"/>
      <c r="K3" s="77"/>
      <c r="L3" s="77"/>
      <c r="M3" s="77"/>
      <c r="N3" s="77"/>
      <c r="O3" s="77"/>
      <c r="P3" s="77"/>
    </row>
    <row r="4" ht="4.5" customHeight="1" thickBot="1"/>
    <row r="5" spans="1:13" ht="15" customHeight="1">
      <c r="A5" s="114" t="s">
        <v>33</v>
      </c>
      <c r="B5" s="115"/>
      <c r="C5" s="115"/>
      <c r="D5" s="115"/>
      <c r="E5" s="115"/>
      <c r="F5" s="115"/>
      <c r="G5" s="115"/>
      <c r="H5" s="115"/>
      <c r="I5" s="115"/>
      <c r="J5" s="116"/>
      <c r="K5" s="1"/>
      <c r="L5" s="1"/>
      <c r="M5" s="1"/>
    </row>
    <row r="6" spans="1:13" ht="15" customHeight="1">
      <c r="A6" s="117" t="s">
        <v>34</v>
      </c>
      <c r="B6" s="118"/>
      <c r="C6" s="118"/>
      <c r="D6" s="118"/>
      <c r="E6" s="118"/>
      <c r="F6" s="118"/>
      <c r="G6" s="118"/>
      <c r="H6" s="118"/>
      <c r="I6" s="118"/>
      <c r="J6" s="119"/>
      <c r="K6" s="1"/>
      <c r="L6" s="1"/>
      <c r="M6" s="1"/>
    </row>
    <row r="7" spans="1:13" ht="15" customHeight="1" thickBot="1">
      <c r="A7" s="120" t="s">
        <v>29</v>
      </c>
      <c r="B7" s="121"/>
      <c r="C7" s="121"/>
      <c r="D7" s="121"/>
      <c r="E7" s="121"/>
      <c r="F7" s="121"/>
      <c r="G7" s="121"/>
      <c r="H7" s="121"/>
      <c r="I7" s="121"/>
      <c r="J7" s="122"/>
      <c r="K7" s="1"/>
      <c r="L7" s="1"/>
      <c r="M7" s="1"/>
    </row>
    <row r="8" spans="2:13" ht="5.25" customHeight="1" thickBot="1">
      <c r="B8" s="78"/>
      <c r="C8" s="78"/>
      <c r="D8" s="78"/>
      <c r="E8" s="78"/>
      <c r="F8" s="78"/>
      <c r="G8" s="78"/>
      <c r="H8" s="78"/>
      <c r="I8" s="78"/>
      <c r="J8" s="78"/>
      <c r="K8" s="1"/>
      <c r="L8" s="1"/>
      <c r="M8" s="1"/>
    </row>
    <row r="9" spans="1:13" ht="20.25" customHeight="1" thickBot="1">
      <c r="A9" s="123" t="s">
        <v>35</v>
      </c>
      <c r="B9" s="124"/>
      <c r="C9" s="124"/>
      <c r="D9" s="124"/>
      <c r="E9" s="124"/>
      <c r="F9" s="124"/>
      <c r="G9" s="124"/>
      <c r="H9" s="124"/>
      <c r="I9" s="124"/>
      <c r="J9" s="125"/>
      <c r="K9" s="1"/>
      <c r="L9" s="1"/>
      <c r="M9" s="1"/>
    </row>
    <row r="10" spans="1:13" ht="3.75" customHeight="1" thickBot="1">
      <c r="A10" s="2"/>
      <c r="B10" s="16"/>
      <c r="C10" s="16"/>
      <c r="D10" s="2"/>
      <c r="E10" s="2"/>
      <c r="F10" s="2"/>
      <c r="G10" s="2"/>
      <c r="H10" s="2"/>
      <c r="I10" s="2"/>
      <c r="J10" s="2"/>
      <c r="K10" s="1"/>
      <c r="L10" s="1"/>
      <c r="M10" s="1"/>
    </row>
    <row r="11" spans="1:13" ht="7.5" customHeight="1">
      <c r="A11" s="79"/>
      <c r="B11" s="80"/>
      <c r="C11" s="80"/>
      <c r="D11" s="81"/>
      <c r="E11" s="80"/>
      <c r="F11" s="80"/>
      <c r="G11" s="81"/>
      <c r="H11" s="80"/>
      <c r="I11" s="80"/>
      <c r="J11" s="82"/>
      <c r="K11" s="1"/>
      <c r="L11" s="1"/>
      <c r="M11" s="1"/>
    </row>
    <row r="12" spans="1:13" ht="15" customHeight="1">
      <c r="A12" s="83"/>
      <c r="B12" s="84" t="s">
        <v>0</v>
      </c>
      <c r="C12" s="84"/>
      <c r="D12" s="85"/>
      <c r="E12" s="84" t="s">
        <v>1</v>
      </c>
      <c r="F12" s="84"/>
      <c r="G12" s="85"/>
      <c r="H12" s="84" t="s">
        <v>2</v>
      </c>
      <c r="I12" s="84"/>
      <c r="J12" s="86"/>
      <c r="K12" s="1"/>
      <c r="L12" s="1"/>
      <c r="M12" s="1"/>
    </row>
    <row r="13" spans="1:13" ht="5.25" customHeight="1">
      <c r="A13" s="83"/>
      <c r="B13" s="87"/>
      <c r="C13" s="87"/>
      <c r="D13" s="88"/>
      <c r="E13" s="87"/>
      <c r="F13" s="87"/>
      <c r="G13" s="88"/>
      <c r="H13" s="87"/>
      <c r="I13" s="87"/>
      <c r="J13" s="89"/>
      <c r="K13" s="1"/>
      <c r="L13" s="1"/>
      <c r="M13" s="1"/>
    </row>
    <row r="14" spans="1:13" ht="15" customHeight="1">
      <c r="A14" s="90" t="s">
        <v>3</v>
      </c>
      <c r="B14" s="91" t="s">
        <v>24</v>
      </c>
      <c r="C14" s="91" t="s">
        <v>26</v>
      </c>
      <c r="D14" s="92"/>
      <c r="E14" s="91" t="s">
        <v>24</v>
      </c>
      <c r="F14" s="91" t="s">
        <v>26</v>
      </c>
      <c r="G14" s="92"/>
      <c r="H14" s="91" t="s">
        <v>24</v>
      </c>
      <c r="I14" s="91" t="s">
        <v>26</v>
      </c>
      <c r="J14" s="93"/>
      <c r="K14" s="1"/>
      <c r="L14" s="1"/>
      <c r="M14" s="1"/>
    </row>
    <row r="15" spans="1:13" ht="15" customHeight="1">
      <c r="A15" s="83"/>
      <c r="B15" s="94" t="s">
        <v>25</v>
      </c>
      <c r="C15" s="94" t="s">
        <v>27</v>
      </c>
      <c r="D15" s="95" t="s">
        <v>4</v>
      </c>
      <c r="E15" s="94" t="s">
        <v>25</v>
      </c>
      <c r="F15" s="94" t="s">
        <v>27</v>
      </c>
      <c r="G15" s="95" t="s">
        <v>4</v>
      </c>
      <c r="H15" s="94" t="s">
        <v>25</v>
      </c>
      <c r="I15" s="94" t="s">
        <v>27</v>
      </c>
      <c r="J15" s="96" t="s">
        <v>4</v>
      </c>
      <c r="K15" s="1"/>
      <c r="L15" s="1"/>
      <c r="M15" s="1"/>
    </row>
    <row r="16" spans="1:13" ht="18" customHeight="1">
      <c r="A16" s="83"/>
      <c r="B16" s="94" t="s">
        <v>5</v>
      </c>
      <c r="C16" s="94" t="s">
        <v>28</v>
      </c>
      <c r="D16" s="94" t="s">
        <v>6</v>
      </c>
      <c r="E16" s="94" t="s">
        <v>5</v>
      </c>
      <c r="F16" s="94" t="s">
        <v>28</v>
      </c>
      <c r="G16" s="94" t="s">
        <v>6</v>
      </c>
      <c r="H16" s="94" t="s">
        <v>5</v>
      </c>
      <c r="I16" s="94" t="s">
        <v>28</v>
      </c>
      <c r="J16" s="97" t="s">
        <v>6</v>
      </c>
      <c r="K16" s="1"/>
      <c r="L16" s="1"/>
      <c r="M16" s="1"/>
    </row>
    <row r="17" spans="1:13" ht="4.5" customHeight="1">
      <c r="A17" s="98"/>
      <c r="B17" s="99"/>
      <c r="C17" s="99"/>
      <c r="D17" s="99"/>
      <c r="E17" s="99"/>
      <c r="F17" s="99"/>
      <c r="G17" s="99"/>
      <c r="H17" s="99"/>
      <c r="I17" s="99"/>
      <c r="J17" s="100"/>
      <c r="K17" s="1"/>
      <c r="L17" s="1"/>
      <c r="M17" s="1"/>
    </row>
    <row r="18" spans="1:13" ht="9.75" customHeight="1">
      <c r="A18" s="7"/>
      <c r="B18" s="9"/>
      <c r="C18" s="9"/>
      <c r="D18" s="9"/>
      <c r="E18" s="9"/>
      <c r="F18" s="9"/>
      <c r="G18" s="9"/>
      <c r="H18" s="9"/>
      <c r="I18" s="9"/>
      <c r="J18" s="4"/>
      <c r="K18" s="1"/>
      <c r="L18" s="1"/>
      <c r="M18" s="1"/>
    </row>
    <row r="19" spans="1:13" ht="13.5" customHeight="1">
      <c r="A19" s="11" t="s">
        <v>7</v>
      </c>
      <c r="B19" s="56" t="s">
        <v>8</v>
      </c>
      <c r="C19" s="17">
        <v>0</v>
      </c>
      <c r="D19" s="10">
        <v>318731552.4</v>
      </c>
      <c r="E19" s="35" t="s">
        <v>9</v>
      </c>
      <c r="F19" s="17">
        <v>0</v>
      </c>
      <c r="G19" s="10">
        <v>204566795.3</v>
      </c>
      <c r="H19" s="63" t="s">
        <v>10</v>
      </c>
      <c r="I19" s="17">
        <v>0</v>
      </c>
      <c r="J19" s="5">
        <v>114164757.1</v>
      </c>
      <c r="K19" s="1"/>
      <c r="L19" s="1"/>
      <c r="M19" s="1"/>
    </row>
    <row r="20" spans="1:13" ht="9.75" customHeight="1">
      <c r="A20" s="15"/>
      <c r="B20" s="57"/>
      <c r="C20" s="18"/>
      <c r="D20" s="8"/>
      <c r="E20" s="36"/>
      <c r="F20" s="18"/>
      <c r="G20" s="8"/>
      <c r="H20" s="68"/>
      <c r="I20" s="18"/>
      <c r="J20" s="3"/>
      <c r="K20" s="1"/>
      <c r="L20" s="1"/>
      <c r="M20" s="1"/>
    </row>
    <row r="21" spans="1:13" ht="13.5" customHeight="1">
      <c r="A21" s="11" t="s">
        <v>11</v>
      </c>
      <c r="B21" s="56" t="s">
        <v>12</v>
      </c>
      <c r="C21" s="17">
        <v>0</v>
      </c>
      <c r="D21" s="10">
        <v>679343064.5</v>
      </c>
      <c r="E21" s="35" t="s">
        <v>13</v>
      </c>
      <c r="F21" s="17">
        <v>0</v>
      </c>
      <c r="G21" s="10">
        <v>459083083.6</v>
      </c>
      <c r="H21" s="63" t="s">
        <v>14</v>
      </c>
      <c r="I21" s="17">
        <v>0</v>
      </c>
      <c r="J21" s="5">
        <v>220260080.9</v>
      </c>
      <c r="K21" s="1"/>
      <c r="L21" s="1"/>
      <c r="M21" s="1"/>
    </row>
    <row r="22" spans="1:13" ht="9.75" customHeight="1">
      <c r="A22" s="15"/>
      <c r="B22" s="57"/>
      <c r="C22" s="17"/>
      <c r="D22" s="8"/>
      <c r="E22" s="36"/>
      <c r="F22" s="18"/>
      <c r="G22" s="8"/>
      <c r="H22" s="68"/>
      <c r="I22" s="18"/>
      <c r="J22" s="3"/>
      <c r="K22" s="1"/>
      <c r="L22" s="1"/>
      <c r="M22" s="1"/>
    </row>
    <row r="23" spans="1:13" ht="13.5" customHeight="1">
      <c r="A23" s="11" t="s">
        <v>15</v>
      </c>
      <c r="B23" s="56" t="s">
        <v>16</v>
      </c>
      <c r="C23" s="17">
        <f>F23+I23</f>
        <v>0</v>
      </c>
      <c r="D23" s="10">
        <v>856105052</v>
      </c>
      <c r="E23" s="35" t="s">
        <v>17</v>
      </c>
      <c r="F23" s="17">
        <v>0</v>
      </c>
      <c r="G23" s="10">
        <v>553172429.9</v>
      </c>
      <c r="H23" s="63" t="s">
        <v>18</v>
      </c>
      <c r="I23" s="17">
        <v>0</v>
      </c>
      <c r="J23" s="5">
        <v>302932622.1</v>
      </c>
      <c r="K23" s="1"/>
      <c r="L23" s="1"/>
      <c r="M23" s="1"/>
    </row>
    <row r="24" spans="1:13" ht="9.75" customHeight="1">
      <c r="A24" s="15"/>
      <c r="B24" s="57"/>
      <c r="C24" s="18"/>
      <c r="D24" s="8"/>
      <c r="E24" s="36"/>
      <c r="F24" s="18"/>
      <c r="G24" s="8"/>
      <c r="H24" s="68"/>
      <c r="I24" s="18"/>
      <c r="J24" s="3"/>
      <c r="K24" s="1"/>
      <c r="L24" s="1"/>
      <c r="M24" s="1"/>
    </row>
    <row r="25" spans="1:13" ht="13.5" customHeight="1">
      <c r="A25" s="11" t="s">
        <v>19</v>
      </c>
      <c r="B25" s="56" t="s">
        <v>20</v>
      </c>
      <c r="C25" s="17">
        <f>F25+I25</f>
        <v>0</v>
      </c>
      <c r="D25" s="10">
        <v>859928292.9</v>
      </c>
      <c r="E25" s="35" t="s">
        <v>21</v>
      </c>
      <c r="F25" s="17">
        <v>0</v>
      </c>
      <c r="G25" s="10">
        <v>558457405.7</v>
      </c>
      <c r="H25" s="63" t="s">
        <v>22</v>
      </c>
      <c r="I25" s="17">
        <v>0</v>
      </c>
      <c r="J25" s="5">
        <v>301470887.2</v>
      </c>
      <c r="K25" s="1"/>
      <c r="L25" s="1"/>
      <c r="M25" s="1"/>
    </row>
    <row r="26" spans="1:13" ht="9.75" customHeight="1">
      <c r="A26" s="6"/>
      <c r="B26" s="57"/>
      <c r="C26" s="18"/>
      <c r="D26" s="8"/>
      <c r="E26" s="36"/>
      <c r="F26" s="18"/>
      <c r="G26" s="8"/>
      <c r="H26" s="68"/>
      <c r="I26" s="18"/>
      <c r="J26" s="3"/>
      <c r="K26" s="1"/>
      <c r="L26" s="1"/>
      <c r="M26" s="1"/>
    </row>
    <row r="27" spans="1:13" ht="13.5" customHeight="1">
      <c r="A27" s="11">
        <v>1995</v>
      </c>
      <c r="B27" s="56">
        <v>256531</v>
      </c>
      <c r="C27" s="17">
        <f>F27+I27</f>
        <v>0</v>
      </c>
      <c r="D27" s="10">
        <v>1280301812</v>
      </c>
      <c r="E27" s="17">
        <v>147919</v>
      </c>
      <c r="F27" s="17">
        <v>0</v>
      </c>
      <c r="G27" s="10">
        <v>848478476.1</v>
      </c>
      <c r="H27" s="63">
        <v>108612</v>
      </c>
      <c r="I27" s="17">
        <v>0</v>
      </c>
      <c r="J27" s="5">
        <v>431823335.9</v>
      </c>
      <c r="K27" s="1"/>
      <c r="L27" s="1"/>
      <c r="M27" s="1"/>
    </row>
    <row r="28" spans="1:13" ht="9.75" customHeight="1">
      <c r="A28" s="6"/>
      <c r="B28" s="57"/>
      <c r="C28" s="20"/>
      <c r="D28" s="8"/>
      <c r="E28" s="36"/>
      <c r="F28" s="18"/>
      <c r="G28" s="8"/>
      <c r="H28" s="68"/>
      <c r="I28" s="18"/>
      <c r="J28" s="3"/>
      <c r="K28" s="1"/>
      <c r="L28" s="1"/>
      <c r="M28" s="1"/>
    </row>
    <row r="29" spans="1:13" ht="13.5" customHeight="1">
      <c r="A29" s="11">
        <v>1996</v>
      </c>
      <c r="B29" s="56">
        <v>264791</v>
      </c>
      <c r="C29" s="17">
        <f>F29+I29</f>
        <v>0</v>
      </c>
      <c r="D29" s="10">
        <v>1554381554.6</v>
      </c>
      <c r="E29" s="17">
        <v>154772</v>
      </c>
      <c r="F29" s="17">
        <v>0</v>
      </c>
      <c r="G29" s="10">
        <v>1061215277.2</v>
      </c>
      <c r="H29" s="63">
        <v>110019</v>
      </c>
      <c r="I29" s="17">
        <v>0</v>
      </c>
      <c r="J29" s="5">
        <v>493169277.4</v>
      </c>
      <c r="K29" s="1"/>
      <c r="L29" s="1"/>
      <c r="M29" s="1"/>
    </row>
    <row r="30" spans="1:13" ht="9.75" customHeight="1">
      <c r="A30" s="6"/>
      <c r="B30" s="57"/>
      <c r="C30" s="20"/>
      <c r="D30" s="8"/>
      <c r="E30" s="36"/>
      <c r="F30" s="18"/>
      <c r="G30" s="8"/>
      <c r="H30" s="68"/>
      <c r="I30" s="18"/>
      <c r="J30" s="3"/>
      <c r="K30" s="1"/>
      <c r="L30" s="1"/>
      <c r="M30" s="1"/>
    </row>
    <row r="31" spans="1:13" ht="13.5" customHeight="1">
      <c r="A31" s="11">
        <v>1997</v>
      </c>
      <c r="B31" s="56">
        <v>276920</v>
      </c>
      <c r="C31" s="56">
        <f>F31+I31</f>
        <v>14835756</v>
      </c>
      <c r="D31" s="8">
        <v>1964942256.5</v>
      </c>
      <c r="E31" s="17">
        <v>162923</v>
      </c>
      <c r="F31" s="56">
        <v>10855991</v>
      </c>
      <c r="G31" s="10">
        <v>1394718817</v>
      </c>
      <c r="H31" s="63">
        <v>113997</v>
      </c>
      <c r="I31" s="17">
        <v>3979765</v>
      </c>
      <c r="J31" s="5">
        <v>570223439.7</v>
      </c>
      <c r="K31" s="1"/>
      <c r="L31" s="1"/>
      <c r="M31" s="1"/>
    </row>
    <row r="32" spans="1:13" ht="9.75" customHeight="1">
      <c r="A32" s="11"/>
      <c r="B32" s="56"/>
      <c r="C32" s="55"/>
      <c r="D32" s="8"/>
      <c r="E32" s="35"/>
      <c r="F32" s="56"/>
      <c r="G32" s="10"/>
      <c r="H32" s="63"/>
      <c r="I32" s="17"/>
      <c r="J32" s="5"/>
      <c r="K32" s="1"/>
      <c r="L32" s="1"/>
      <c r="M32" s="1"/>
    </row>
    <row r="33" spans="1:13" ht="13.5" customHeight="1">
      <c r="A33" s="11">
        <v>1998</v>
      </c>
      <c r="B33" s="56">
        <v>284438</v>
      </c>
      <c r="C33" s="56">
        <f>F33+I33</f>
        <v>15065987</v>
      </c>
      <c r="D33" s="8">
        <v>2251103120.8</v>
      </c>
      <c r="E33" s="63">
        <v>168495</v>
      </c>
      <c r="F33" s="56">
        <v>11059414</v>
      </c>
      <c r="G33" s="10">
        <v>1628099964.8</v>
      </c>
      <c r="H33" s="63">
        <v>115943</v>
      </c>
      <c r="I33" s="17">
        <v>4006573</v>
      </c>
      <c r="J33" s="5">
        <v>623003156</v>
      </c>
      <c r="K33" s="1"/>
      <c r="L33" s="1"/>
      <c r="M33" s="1"/>
    </row>
    <row r="34" spans="1:13" ht="9.75" customHeight="1">
      <c r="A34" s="11"/>
      <c r="B34" s="56"/>
      <c r="C34" s="55"/>
      <c r="D34" s="8"/>
      <c r="E34" s="63"/>
      <c r="F34" s="56"/>
      <c r="G34" s="10"/>
      <c r="H34" s="63"/>
      <c r="I34" s="17"/>
      <c r="J34" s="5"/>
      <c r="L34" s="1"/>
      <c r="M34" s="1"/>
    </row>
    <row r="35" spans="1:13" ht="13.5" customHeight="1">
      <c r="A35" s="11">
        <v>1999</v>
      </c>
      <c r="B35" s="56">
        <f>SUM(E35+H35)</f>
        <v>293280</v>
      </c>
      <c r="C35" s="56">
        <f>F35+I35</f>
        <v>15398494</v>
      </c>
      <c r="D35" s="8">
        <f>SUM(G35+J35)</f>
        <v>2375046120.9</v>
      </c>
      <c r="E35" s="63">
        <v>172745</v>
      </c>
      <c r="F35" s="56">
        <v>11313837</v>
      </c>
      <c r="G35" s="10">
        <v>1746416252.8</v>
      </c>
      <c r="H35" s="63">
        <f>105922+14613</f>
        <v>120535</v>
      </c>
      <c r="I35" s="17">
        <v>4084657</v>
      </c>
      <c r="J35" s="5">
        <v>628629868.1</v>
      </c>
      <c r="K35" s="1"/>
      <c r="L35" s="1"/>
      <c r="M35" s="1"/>
    </row>
    <row r="36" spans="1:13" ht="9.75" customHeight="1">
      <c r="A36" s="11"/>
      <c r="B36" s="56"/>
      <c r="C36" s="55"/>
      <c r="D36" s="8"/>
      <c r="E36" s="63"/>
      <c r="F36" s="56"/>
      <c r="G36" s="10"/>
      <c r="H36" s="63"/>
      <c r="I36" s="17"/>
      <c r="J36" s="5"/>
      <c r="K36" s="1"/>
      <c r="L36" s="1"/>
      <c r="M36" s="1"/>
    </row>
    <row r="37" spans="1:13" ht="13.5" customHeight="1">
      <c r="A37" s="11">
        <v>2000</v>
      </c>
      <c r="B37" s="56">
        <f>SUM(E37+H37)</f>
        <v>293715</v>
      </c>
      <c r="C37" s="56">
        <f>F37+I37</f>
        <v>15432275</v>
      </c>
      <c r="D37" s="8">
        <f>SUM(G37+J37)</f>
        <v>3374119301.2</v>
      </c>
      <c r="E37" s="63">
        <v>173489</v>
      </c>
      <c r="F37" s="56">
        <v>11356178</v>
      </c>
      <c r="G37" s="10">
        <f>2747199158.9</f>
        <v>2747199158.9</v>
      </c>
      <c r="H37" s="63">
        <f>105594+14632</f>
        <v>120226</v>
      </c>
      <c r="I37" s="17">
        <f>799639+3276458</f>
        <v>4076097</v>
      </c>
      <c r="J37" s="5">
        <f>585043155.9+41876986.4</f>
        <v>626920142.3</v>
      </c>
      <c r="K37" s="1"/>
      <c r="L37" s="1"/>
      <c r="M37" s="1"/>
    </row>
    <row r="38" spans="1:13" ht="9.75" customHeight="1">
      <c r="A38" s="11"/>
      <c r="B38" s="56"/>
      <c r="C38" s="55"/>
      <c r="D38" s="8"/>
      <c r="E38" s="63"/>
      <c r="F38" s="56"/>
      <c r="G38" s="10"/>
      <c r="H38" s="63"/>
      <c r="I38" s="17"/>
      <c r="J38" s="5"/>
      <c r="K38" s="1"/>
      <c r="L38" s="1"/>
      <c r="M38" s="1"/>
    </row>
    <row r="39" spans="1:13" ht="13.5" customHeight="1">
      <c r="A39" s="11">
        <v>2001</v>
      </c>
      <c r="B39" s="56">
        <f>SUM(E39+H39)</f>
        <v>299808</v>
      </c>
      <c r="C39" s="56">
        <f>F39+I39</f>
        <v>16158711</v>
      </c>
      <c r="D39" s="8">
        <f>SUM(G39+J39)</f>
        <v>2423746270.7</v>
      </c>
      <c r="E39" s="63">
        <v>177558</v>
      </c>
      <c r="F39" s="56">
        <v>11440232</v>
      </c>
      <c r="G39" s="10">
        <v>1787328103.3</v>
      </c>
      <c r="H39" s="63">
        <f>107608+14642</f>
        <v>122250</v>
      </c>
      <c r="I39" s="17">
        <f>3921131+797348</f>
        <v>4718479</v>
      </c>
      <c r="J39" s="5">
        <f>591268548.9+45149618.5</f>
        <v>636418167.4</v>
      </c>
      <c r="K39" s="1"/>
      <c r="L39" s="1"/>
      <c r="M39" s="1"/>
    </row>
    <row r="40" spans="1:13" ht="9.75" customHeight="1">
      <c r="A40" s="11"/>
      <c r="B40" s="56"/>
      <c r="C40" s="55"/>
      <c r="D40" s="8"/>
      <c r="E40" s="63"/>
      <c r="F40" s="56"/>
      <c r="G40" s="10"/>
      <c r="H40" s="63"/>
      <c r="I40" s="17"/>
      <c r="J40" s="5"/>
      <c r="K40" s="1"/>
      <c r="L40" s="1"/>
      <c r="M40" s="1"/>
    </row>
    <row r="41" spans="1:13" ht="13.5" customHeight="1">
      <c r="A41" s="11">
        <v>2002</v>
      </c>
      <c r="B41" s="56">
        <f>SUM(E41+H41)</f>
        <v>302816</v>
      </c>
      <c r="C41" s="56">
        <f>F41+I41</f>
        <v>16694110</v>
      </c>
      <c r="D41" s="8">
        <f>SUM(G41+J41)</f>
        <v>2570588026.2000003</v>
      </c>
      <c r="E41" s="63">
        <v>179687</v>
      </c>
      <c r="F41" s="56">
        <v>11941889</v>
      </c>
      <c r="G41" s="10">
        <v>1911423841.4</v>
      </c>
      <c r="H41" s="63">
        <f>107807+15322</f>
        <v>123129</v>
      </c>
      <c r="I41" s="17">
        <f>835950+3916271</f>
        <v>4752221</v>
      </c>
      <c r="J41" s="5">
        <f>610190029.1+48974155.7</f>
        <v>659164184.8000001</v>
      </c>
      <c r="K41" s="1"/>
      <c r="L41" s="1"/>
      <c r="M41" s="1"/>
    </row>
    <row r="42" spans="1:13" ht="9.75" customHeight="1">
      <c r="A42" s="11"/>
      <c r="B42" s="56"/>
      <c r="C42" s="55"/>
      <c r="D42" s="8"/>
      <c r="E42" s="63"/>
      <c r="F42" s="56"/>
      <c r="G42" s="10"/>
      <c r="H42" s="63"/>
      <c r="I42" s="17"/>
      <c r="J42" s="5"/>
      <c r="K42" s="1"/>
      <c r="L42" s="1"/>
      <c r="M42" s="1"/>
    </row>
    <row r="43" spans="1:13" ht="13.5" customHeight="1">
      <c r="A43" s="11">
        <v>2003</v>
      </c>
      <c r="B43" s="56">
        <f>SUM(E43+H43)</f>
        <v>310442</v>
      </c>
      <c r="C43" s="56">
        <f>F43+I43</f>
        <v>16595428</v>
      </c>
      <c r="D43" s="8">
        <f>SUM(G43+J43)</f>
        <v>2703487944.6</v>
      </c>
      <c r="E43" s="63">
        <v>185577</v>
      </c>
      <c r="F43" s="56">
        <v>12443433</v>
      </c>
      <c r="G43" s="10">
        <v>2039676515.5</v>
      </c>
      <c r="H43" s="63">
        <v>124865</v>
      </c>
      <c r="I43" s="17">
        <v>4151995</v>
      </c>
      <c r="J43" s="5">
        <v>663811429.1</v>
      </c>
      <c r="K43" s="1"/>
      <c r="L43" s="1"/>
      <c r="M43" s="1"/>
    </row>
    <row r="44" spans="1:13" ht="9.75" customHeight="1">
      <c r="A44" s="26"/>
      <c r="B44" s="71"/>
      <c r="C44" s="56"/>
      <c r="D44" s="8"/>
      <c r="E44" s="63"/>
      <c r="F44" s="56"/>
      <c r="G44" s="10"/>
      <c r="H44" s="63"/>
      <c r="I44" s="17"/>
      <c r="J44" s="5"/>
      <c r="K44" s="25"/>
      <c r="L44" s="1"/>
      <c r="M44" s="1"/>
    </row>
    <row r="45" spans="1:13" ht="13.5" customHeight="1">
      <c r="A45" s="26">
        <v>2004</v>
      </c>
      <c r="B45" s="71">
        <f>SUM(E45+H45)</f>
        <v>318390</v>
      </c>
      <c r="C45" s="56">
        <f>F45+I45</f>
        <v>16939724</v>
      </c>
      <c r="D45" s="8">
        <f>SUM(G45+J45)</f>
        <v>2730002077.046</v>
      </c>
      <c r="E45" s="63">
        <f>189381+15503</f>
        <v>204884</v>
      </c>
      <c r="F45" s="56">
        <f>12698287+848997</f>
        <v>13547284</v>
      </c>
      <c r="G45" s="10">
        <f>2063813393.9+51787649.3</f>
        <v>2115601043.2</v>
      </c>
      <c r="H45" s="63">
        <v>113506</v>
      </c>
      <c r="I45" s="17">
        <v>3392440</v>
      </c>
      <c r="J45" s="5">
        <v>614401033.846</v>
      </c>
      <c r="K45" s="1"/>
      <c r="L45" s="1"/>
      <c r="M45" s="1"/>
    </row>
    <row r="46" spans="1:13" ht="9.75" customHeight="1">
      <c r="A46" s="26"/>
      <c r="B46" s="71"/>
      <c r="C46" s="55"/>
      <c r="D46" s="8"/>
      <c r="E46" s="63"/>
      <c r="F46" s="56"/>
      <c r="G46" s="10"/>
      <c r="H46" s="63"/>
      <c r="I46" s="17"/>
      <c r="J46" s="5"/>
      <c r="K46" s="1"/>
      <c r="L46" s="1"/>
      <c r="M46" s="1"/>
    </row>
    <row r="47" spans="1:13" ht="13.5" customHeight="1">
      <c r="A47" s="37">
        <v>2005</v>
      </c>
      <c r="B47" s="58">
        <v>331908</v>
      </c>
      <c r="C47" s="58">
        <v>17933334</v>
      </c>
      <c r="D47" s="39">
        <v>2971368316.951</v>
      </c>
      <c r="E47" s="64">
        <v>210753</v>
      </c>
      <c r="F47" s="58">
        <v>14378449</v>
      </c>
      <c r="G47" s="70">
        <v>2330390569.114</v>
      </c>
      <c r="H47" s="64">
        <v>121155</v>
      </c>
      <c r="I47" s="40">
        <v>3574885</v>
      </c>
      <c r="J47" s="73">
        <v>640977747.837</v>
      </c>
      <c r="K47" s="1"/>
      <c r="L47" s="1"/>
      <c r="M47" s="1"/>
    </row>
    <row r="48" spans="1:13" ht="9.75" customHeight="1">
      <c r="A48" s="26"/>
      <c r="B48" s="59"/>
      <c r="C48" s="59"/>
      <c r="D48" s="29"/>
      <c r="E48" s="65"/>
      <c r="F48" s="59"/>
      <c r="G48" s="30"/>
      <c r="H48" s="65"/>
      <c r="I48" s="28"/>
      <c r="J48" s="31"/>
      <c r="K48" s="1"/>
      <c r="L48" s="1"/>
      <c r="M48" s="1"/>
    </row>
    <row r="49" spans="1:13" ht="13.5" customHeight="1">
      <c r="A49" s="26">
        <v>2006</v>
      </c>
      <c r="B49" s="59">
        <f>SUM(E49+H49)</f>
        <v>343052</v>
      </c>
      <c r="C49" s="59">
        <f>F49+I49</f>
        <v>19651507</v>
      </c>
      <c r="D49" s="29">
        <f>SUM(G49+J49)</f>
        <v>3583399084.4370003</v>
      </c>
      <c r="E49" s="65">
        <f>201048+16972</f>
        <v>218020</v>
      </c>
      <c r="F49" s="59">
        <f>14924628+970583</f>
        <v>15895211</v>
      </c>
      <c r="G49" s="30">
        <f>2784966850.201+67940678.6</f>
        <v>2852907528.801</v>
      </c>
      <c r="H49" s="65">
        <v>125032</v>
      </c>
      <c r="I49" s="28">
        <v>3756296</v>
      </c>
      <c r="J49" s="31">
        <v>730491555.636</v>
      </c>
      <c r="K49" s="1"/>
      <c r="L49" s="1"/>
      <c r="M49" s="1"/>
    </row>
    <row r="50" spans="1:13" ht="9.75" customHeight="1">
      <c r="A50" s="26"/>
      <c r="B50" s="59"/>
      <c r="C50" s="59"/>
      <c r="D50" s="29"/>
      <c r="E50" s="65"/>
      <c r="F50" s="59"/>
      <c r="G50" s="30"/>
      <c r="H50" s="65"/>
      <c r="I50" s="28"/>
      <c r="J50" s="31"/>
      <c r="K50" s="1"/>
      <c r="L50" s="1"/>
      <c r="M50" s="1"/>
    </row>
    <row r="51" spans="1:13" ht="13.5" customHeight="1">
      <c r="A51" s="26">
        <v>2007</v>
      </c>
      <c r="B51" s="59">
        <f>SUM(E51+H51)</f>
        <v>350159</v>
      </c>
      <c r="C51" s="59">
        <f>F51+I51</f>
        <v>20526745</v>
      </c>
      <c r="D51" s="29">
        <f>SUM(G51+J51)</f>
        <v>3908875663</v>
      </c>
      <c r="E51" s="66">
        <v>204597</v>
      </c>
      <c r="F51" s="72">
        <v>15633272</v>
      </c>
      <c r="G51" s="33">
        <v>3062956545.5</v>
      </c>
      <c r="H51" s="66">
        <v>145562</v>
      </c>
      <c r="I51" s="34">
        <v>4893473</v>
      </c>
      <c r="J51" s="74">
        <v>845919117.5</v>
      </c>
      <c r="K51" s="1"/>
      <c r="L51" s="1"/>
      <c r="M51" s="1"/>
    </row>
    <row r="52" spans="1:13" ht="9.75" customHeight="1">
      <c r="A52" s="26"/>
      <c r="B52" s="67"/>
      <c r="C52" s="60"/>
      <c r="D52" s="27"/>
      <c r="E52" s="67"/>
      <c r="F52" s="60"/>
      <c r="G52" s="27"/>
      <c r="H52" s="69"/>
      <c r="I52" s="27"/>
      <c r="J52" s="32"/>
      <c r="K52" s="1"/>
      <c r="L52" s="1"/>
      <c r="M52" s="1"/>
    </row>
    <row r="53" spans="1:13" ht="13.5" customHeight="1">
      <c r="A53" s="37">
        <v>2008</v>
      </c>
      <c r="B53" s="59">
        <f>SUM(E53+H53)</f>
        <v>356620</v>
      </c>
      <c r="C53" s="59">
        <f>F53+I53</f>
        <v>21302208</v>
      </c>
      <c r="D53" s="29">
        <f>SUM(G53+J53)</f>
        <v>4164070914</v>
      </c>
      <c r="E53" s="64">
        <v>205675</v>
      </c>
      <c r="F53" s="58">
        <v>15694314</v>
      </c>
      <c r="G53" s="51">
        <v>3207657491</v>
      </c>
      <c r="H53" s="64">
        <v>150945</v>
      </c>
      <c r="I53" s="52">
        <v>5607894</v>
      </c>
      <c r="J53" s="53">
        <v>956413423</v>
      </c>
      <c r="K53" s="1"/>
      <c r="L53" s="1"/>
      <c r="M53" s="1"/>
    </row>
    <row r="54" spans="1:13" ht="9.75" customHeight="1">
      <c r="A54" s="26"/>
      <c r="B54" s="67"/>
      <c r="C54" s="60"/>
      <c r="D54" s="50"/>
      <c r="E54" s="67"/>
      <c r="F54" s="60"/>
      <c r="G54" s="27"/>
      <c r="H54" s="69"/>
      <c r="I54" s="27"/>
      <c r="J54" s="32"/>
      <c r="K54" s="1"/>
      <c r="L54" s="1"/>
      <c r="M54" s="1"/>
    </row>
    <row r="55" spans="1:13" ht="13.5" customHeight="1">
      <c r="A55" s="37">
        <v>2009</v>
      </c>
      <c r="B55" s="59">
        <f>SUM(E55+H55)</f>
        <v>365046</v>
      </c>
      <c r="C55" s="59">
        <f>F55+I55</f>
        <v>22681218</v>
      </c>
      <c r="D55" s="29">
        <f>SUM(G55+J55)</f>
        <v>4644930865.4</v>
      </c>
      <c r="E55" s="64">
        <v>208986</v>
      </c>
      <c r="F55" s="75">
        <v>17228212</v>
      </c>
      <c r="G55" s="51">
        <v>3441667720.7</v>
      </c>
      <c r="H55" s="64">
        <v>156060</v>
      </c>
      <c r="I55" s="38">
        <v>5453006</v>
      </c>
      <c r="J55" s="53">
        <v>1203263144.7</v>
      </c>
      <c r="K55" s="1"/>
      <c r="L55" s="1"/>
      <c r="M55" s="1"/>
    </row>
    <row r="56" spans="1:13" ht="9.75" customHeight="1">
      <c r="A56" s="26"/>
      <c r="B56" s="67"/>
      <c r="C56" s="61"/>
      <c r="D56" s="54"/>
      <c r="E56" s="67"/>
      <c r="F56" s="60"/>
      <c r="G56" s="27"/>
      <c r="H56" s="69"/>
      <c r="I56" s="27"/>
      <c r="J56" s="32"/>
      <c r="K56" s="1"/>
      <c r="L56" s="1"/>
      <c r="M56" s="1"/>
    </row>
    <row r="57" spans="1:13" ht="13.5" customHeight="1">
      <c r="A57" s="37">
        <v>2010</v>
      </c>
      <c r="B57" s="59">
        <f>SUM(E57+H57)</f>
        <v>381637</v>
      </c>
      <c r="C57" s="59">
        <f>F57+I57</f>
        <v>25473051</v>
      </c>
      <c r="D57" s="29">
        <f>SUM(G57+J57)</f>
        <v>5477383179.3</v>
      </c>
      <c r="E57" s="64">
        <v>217041</v>
      </c>
      <c r="F57" s="75">
        <v>16739932</v>
      </c>
      <c r="G57" s="51">
        <v>3859506891.8</v>
      </c>
      <c r="H57" s="64">
        <v>164596</v>
      </c>
      <c r="I57" s="38">
        <v>8733119</v>
      </c>
      <c r="J57" s="53">
        <v>1617876287.5</v>
      </c>
      <c r="K57" s="1"/>
      <c r="L57" s="1"/>
      <c r="M57" s="1"/>
    </row>
    <row r="58" spans="1:13" ht="9" customHeight="1">
      <c r="A58" s="37"/>
      <c r="B58" s="59"/>
      <c r="C58" s="59"/>
      <c r="D58" s="76"/>
      <c r="E58" s="64"/>
      <c r="F58" s="75"/>
      <c r="G58" s="51"/>
      <c r="H58" s="64"/>
      <c r="I58" s="38"/>
      <c r="J58" s="53"/>
      <c r="K58" s="1"/>
      <c r="L58" s="1"/>
      <c r="M58" s="1"/>
    </row>
    <row r="59" spans="1:13" ht="13.5" customHeight="1">
      <c r="A59" s="37">
        <v>2011</v>
      </c>
      <c r="B59" s="59">
        <v>383305</v>
      </c>
      <c r="C59" s="59">
        <v>25472267</v>
      </c>
      <c r="D59" s="76">
        <v>5475934292.912</v>
      </c>
      <c r="E59" s="64">
        <v>218319</v>
      </c>
      <c r="F59" s="75">
        <v>16746628</v>
      </c>
      <c r="G59" s="51">
        <v>3860825101.312</v>
      </c>
      <c r="H59" s="64">
        <v>164986</v>
      </c>
      <c r="I59" s="38">
        <v>8725639</v>
      </c>
      <c r="J59" s="53">
        <v>1615109191.6</v>
      </c>
      <c r="K59" s="1"/>
      <c r="L59" s="1"/>
      <c r="M59" s="1"/>
    </row>
    <row r="60" spans="1:13" ht="9" customHeight="1">
      <c r="A60" s="37"/>
      <c r="B60" s="59"/>
      <c r="C60" s="59"/>
      <c r="D60" s="76"/>
      <c r="E60" s="64"/>
      <c r="F60" s="75"/>
      <c r="G60" s="51"/>
      <c r="H60" s="64"/>
      <c r="I60" s="38"/>
      <c r="J60" s="53"/>
      <c r="K60" s="1"/>
      <c r="L60" s="1"/>
      <c r="M60" s="1"/>
    </row>
    <row r="61" spans="1:13" ht="13.5" customHeight="1">
      <c r="A61" s="37">
        <v>2012</v>
      </c>
      <c r="B61" s="59">
        <v>391984</v>
      </c>
      <c r="C61" s="71">
        <v>26631179</v>
      </c>
      <c r="D61" s="8">
        <v>7080290222.8</v>
      </c>
      <c r="E61" s="64">
        <v>226343</v>
      </c>
      <c r="F61" s="75">
        <v>17878252</v>
      </c>
      <c r="G61" s="51">
        <v>5384339893.8</v>
      </c>
      <c r="H61" s="64">
        <v>165641</v>
      </c>
      <c r="I61" s="38">
        <v>8752927</v>
      </c>
      <c r="J61" s="53">
        <v>1695950329</v>
      </c>
      <c r="K61" s="1"/>
      <c r="L61" s="1"/>
      <c r="M61" s="1"/>
    </row>
    <row r="62" spans="1:13" ht="7.5" customHeight="1">
      <c r="A62" s="37"/>
      <c r="B62" s="59"/>
      <c r="C62" s="71"/>
      <c r="D62" s="24"/>
      <c r="E62" s="64"/>
      <c r="F62" s="75"/>
      <c r="G62" s="51"/>
      <c r="H62" s="64"/>
      <c r="I62" s="38"/>
      <c r="J62" s="53"/>
      <c r="K62" s="1"/>
      <c r="L62" s="1"/>
      <c r="M62" s="1"/>
    </row>
    <row r="63" spans="1:13" ht="13.5" customHeight="1">
      <c r="A63" s="37">
        <v>2013</v>
      </c>
      <c r="B63" s="59">
        <f>E63+H63</f>
        <v>393684</v>
      </c>
      <c r="C63" s="71">
        <f>F63+I63</f>
        <v>26894672</v>
      </c>
      <c r="D63" s="24">
        <f>G63+J63</f>
        <v>7590628799.309999</v>
      </c>
      <c r="E63" s="64">
        <v>227769</v>
      </c>
      <c r="F63" s="75">
        <v>18128830</v>
      </c>
      <c r="G63" s="51">
        <v>5865236989.91</v>
      </c>
      <c r="H63" s="64">
        <v>165915</v>
      </c>
      <c r="I63" s="38">
        <v>8765842</v>
      </c>
      <c r="J63" s="53">
        <v>1725391809.4</v>
      </c>
      <c r="K63" s="1"/>
      <c r="L63" s="1"/>
      <c r="M63" s="1"/>
    </row>
    <row r="64" spans="1:13" ht="7.5" customHeight="1">
      <c r="A64" s="37"/>
      <c r="B64" s="59"/>
      <c r="C64" s="71"/>
      <c r="D64" s="24"/>
      <c r="E64" s="64"/>
      <c r="F64" s="75"/>
      <c r="G64" s="51"/>
      <c r="H64" s="64"/>
      <c r="I64" s="38"/>
      <c r="J64" s="53"/>
      <c r="K64" s="1"/>
      <c r="L64" s="1"/>
      <c r="M64" s="1"/>
    </row>
    <row r="65" spans="1:13" ht="13.5" customHeight="1">
      <c r="A65" s="37">
        <v>2014</v>
      </c>
      <c r="B65" s="59">
        <f>E65+H65</f>
        <v>398241</v>
      </c>
      <c r="C65" s="71">
        <f>F65+I65</f>
        <v>27525133</v>
      </c>
      <c r="D65" s="24">
        <f>G65+J65</f>
        <v>8927784742.9</v>
      </c>
      <c r="E65" s="64">
        <v>231142</v>
      </c>
      <c r="F65" s="75">
        <v>18748126</v>
      </c>
      <c r="G65" s="51">
        <v>7131173520.1</v>
      </c>
      <c r="H65" s="64">
        <v>167099</v>
      </c>
      <c r="I65" s="38">
        <v>8777007</v>
      </c>
      <c r="J65" s="53">
        <v>1796611222.8</v>
      </c>
      <c r="K65" s="1"/>
      <c r="L65" s="1"/>
      <c r="M65" s="1"/>
    </row>
    <row r="66" spans="1:13" ht="9.75" customHeight="1" thickBot="1">
      <c r="A66" s="41"/>
      <c r="B66" s="42"/>
      <c r="C66" s="62"/>
      <c r="D66" s="43"/>
      <c r="E66" s="44"/>
      <c r="F66" s="49"/>
      <c r="G66" s="45"/>
      <c r="H66" s="46"/>
      <c r="I66" s="47"/>
      <c r="J66" s="48"/>
      <c r="K66" s="1"/>
      <c r="L66" s="1"/>
      <c r="M66" s="1"/>
    </row>
    <row r="67" spans="1:13" ht="9.75" customHeight="1" thickBot="1">
      <c r="A67" s="21"/>
      <c r="B67" s="22"/>
      <c r="C67" s="23"/>
      <c r="D67" s="24"/>
      <c r="E67" s="22"/>
      <c r="F67" s="23"/>
      <c r="G67" s="12"/>
      <c r="H67" s="22"/>
      <c r="I67" s="23"/>
      <c r="J67" s="12"/>
      <c r="K67" s="1"/>
      <c r="L67" s="1"/>
      <c r="M67" s="1"/>
    </row>
    <row r="68" spans="1:13" ht="24.75" customHeight="1" thickBot="1">
      <c r="A68" s="101" t="s">
        <v>23</v>
      </c>
      <c r="B68" s="102"/>
      <c r="C68" s="102"/>
      <c r="D68" s="102"/>
      <c r="E68" s="102"/>
      <c r="F68" s="102"/>
      <c r="G68" s="102"/>
      <c r="H68" s="102"/>
      <c r="I68" s="103"/>
      <c r="J68" s="104"/>
      <c r="K68" s="12"/>
      <c r="M68" s="1"/>
    </row>
    <row r="69" spans="1:13" ht="12" customHeight="1">
      <c r="A69" s="1"/>
      <c r="B69" s="1"/>
      <c r="C69" s="1"/>
      <c r="D69" s="1"/>
      <c r="E69" s="1"/>
      <c r="F69" s="1"/>
      <c r="G69" s="1"/>
      <c r="H69" s="1"/>
      <c r="I69" s="19"/>
      <c r="J69" s="1"/>
      <c r="K69" s="1"/>
      <c r="L69" s="1"/>
      <c r="M69" s="1"/>
    </row>
    <row r="70" spans="2:13" ht="15" customHeight="1">
      <c r="B70" s="1"/>
      <c r="C70" s="1"/>
      <c r="D70" s="1"/>
      <c r="E70" s="1"/>
      <c r="F70" s="1"/>
      <c r="G70" s="1"/>
      <c r="H70" s="1"/>
      <c r="I70" s="19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9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9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9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9"/>
      <c r="J74" s="13"/>
      <c r="K74" s="14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9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9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9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9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9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9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9"/>
      <c r="J81" s="1"/>
      <c r="K81" s="1"/>
      <c r="L81" s="1"/>
      <c r="M81" s="1"/>
    </row>
  </sheetData>
  <sheetProtection/>
  <mergeCells count="7">
    <mergeCell ref="A1:J1"/>
    <mergeCell ref="A2:J2"/>
    <mergeCell ref="A3:J3"/>
    <mergeCell ref="A9:J9"/>
    <mergeCell ref="A5:J5"/>
    <mergeCell ref="A6:J6"/>
    <mergeCell ref="A7:J7"/>
  </mergeCells>
  <printOptions horizontalCentered="1"/>
  <pageMargins left="0.31496062992125984" right="0.3937007874015748" top="0.3937007874015748" bottom="0.3937007874015748" header="0" footer="0"/>
  <pageSetup horizontalDpi="180" verticalDpi="18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2014-06-16T15:35:12Z</cp:lastPrinted>
  <dcterms:modified xsi:type="dcterms:W3CDTF">2015-07-21T15:47:14Z</dcterms:modified>
  <cp:category/>
  <cp:version/>
  <cp:contentType/>
  <cp:contentStatus/>
</cp:coreProperties>
</file>