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5715" windowHeight="657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<sst xmlns="http://schemas.openxmlformats.org/spreadsheetml/2006/main" count="23" uniqueCount="23">
  <si>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BAVARIA S.A.</t>
  </si>
  <si>
    <t>TOTAL GENERAL</t>
  </si>
  <si>
    <t>AÑOS</t>
  </si>
  <si>
    <t>LEONA S.A.</t>
  </si>
  <si>
    <t>EN EL DEPARTAMENTO</t>
  </si>
  <si>
    <t>FUENTE: Secretaría de Hacienda Departamental</t>
  </si>
  <si>
    <t>CERVEUNION S.A.</t>
  </si>
  <si>
    <t>CERVEZAS</t>
  </si>
  <si>
    <t>DEL VALLE</t>
  </si>
  <si>
    <t>COLON</t>
  </si>
  <si>
    <t>SISTEMA DE INFORMACION REGIONAL "SIR"</t>
  </si>
  <si>
    <t>GOBERNACION DEL HUILA</t>
  </si>
  <si>
    <t>DEPARTAMENTO ADMINISTRATIVO DE PLANEACION</t>
  </si>
  <si>
    <t xml:space="preserve">    (Miles de $)</t>
  </si>
  <si>
    <t xml:space="preserve">ARTESANA BEER COMPANY </t>
  </si>
  <si>
    <t>CERVECERIA BBC S.A.</t>
  </si>
  <si>
    <t>CERVECERIA EXTRANJERA</t>
  </si>
  <si>
    <t>EMPRESAS</t>
  </si>
  <si>
    <t>IMPUESTO RECAUDADO POR CONSUMO DE CERVEZA Y EMPRESAS</t>
  </si>
  <si>
    <t>ARTESANOS DE CERVEZAS S.A.S.</t>
  </si>
  <si>
    <t>JAIRO RAFAEL OÑATE CARVAJAL</t>
  </si>
  <si>
    <t>2000 - 2017</t>
  </si>
  <si>
    <t>MASTER BEER S.A.S.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</si>
</sst>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#,##0.000_);\(#,##0.000\)"/>
    <numFmt numFmtId="187" formatCode="_(* #,##0.0_);_(* \(#,##0.0\);_(* &quot;-&quot;??_);_(@_)"/>
    <numFmt numFmtId="188" formatCode="_(* #,##0.000_);_(* \(#,##0.000\);_(* &quot;-&quot;??_);_(@_)"/>
    <numFmt numFmtId="189" formatCode="_(* #,##0_);_(* \(#,##0\);_(* &quot;-&quot;??_);_(@_)"/>
    <numFmt numFmtId="190" formatCode="_(&quot;$&quot;* #,##0.000_);_(&quot;$&quot;* \(#,##0.000\);_(&quot;$&quot;* &quot;-&quot;??_);_(@_)"/>
    <numFmt numFmtId="191" formatCode="_(* #,##0.0_);_(* \(#,##0.0\);_(* &quot;-&quot;_);_(@_)"/>
    <numFmt numFmtId="192" formatCode="_(* #,##0.00_);_(* \(#,##0.00\);_(* &quot;-&quot;_);_(@_)"/>
    <numFmt numFmtId="193" formatCode="_(* #,##0.000_);_(* \(#,##0.000\);_(* &quot;-&quot;_);_(@_)"/>
    <numFmt numFmtId="194" formatCode="#,##0.0"/>
    <numFmt numFmtId="195" formatCode="0.0"/>
    <numFmt numFmtId="196" formatCode="0.000_);\(0.000\)"/>
    <numFmt numFmtId="197" formatCode="#,##0.0000_);\(#,##0.000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37" fontId="0" fillId="0" borderId="0" xfId="0" applyAlignment="1">
      <alignment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 applyProtection="1">
      <alignment horizontal="center"/>
      <protection/>
    </xf>
    <xf numFmtId="194" fontId="4" fillId="34" borderId="11" xfId="0" applyNumberFormat="1" applyFont="1" applyFill="1" applyBorder="1" applyAlignment="1">
      <alignment horizontal="right"/>
    </xf>
    <xf numFmtId="194" fontId="4" fillId="34" borderId="11" xfId="0" applyNumberFormat="1" applyFont="1" applyFill="1" applyBorder="1" applyAlignment="1" applyProtection="1">
      <alignment horizontal="right"/>
      <protection/>
    </xf>
    <xf numFmtId="37" fontId="4" fillId="0" borderId="12" xfId="0" applyFont="1" applyBorder="1" applyAlignment="1">
      <alignment/>
    </xf>
    <xf numFmtId="184" fontId="4" fillId="0" borderId="13" xfId="0" applyNumberFormat="1" applyFont="1" applyBorder="1" applyAlignment="1" applyProtection="1">
      <alignment/>
      <protection/>
    </xf>
    <xf numFmtId="185" fontId="4" fillId="0" borderId="13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194" fontId="4" fillId="34" borderId="0" xfId="0" applyNumberFormat="1" applyFont="1" applyFill="1" applyBorder="1" applyAlignment="1">
      <alignment horizontal="right"/>
    </xf>
    <xf numFmtId="185" fontId="4" fillId="34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/>
    </xf>
    <xf numFmtId="185" fontId="1" fillId="34" borderId="0" xfId="0" applyNumberFormat="1" applyFont="1" applyFill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1" fontId="4" fillId="34" borderId="10" xfId="0" applyNumberFormat="1" applyFont="1" applyFill="1" applyBorder="1" applyAlignment="1" applyProtection="1">
      <alignment horizontal="center"/>
      <protection/>
    </xf>
    <xf numFmtId="37" fontId="4" fillId="0" borderId="0" xfId="0" applyFont="1" applyBorder="1" applyAlignment="1">
      <alignment/>
    </xf>
    <xf numFmtId="194" fontId="4" fillId="34" borderId="14" xfId="0" applyNumberFormat="1" applyFont="1" applyFill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15" xfId="0" applyBorder="1" applyAlignment="1">
      <alignment/>
    </xf>
    <xf numFmtId="185" fontId="4" fillId="0" borderId="16" xfId="0" applyNumberFormat="1" applyFont="1" applyBorder="1" applyAlignment="1" applyProtection="1">
      <alignment/>
      <protection/>
    </xf>
    <xf numFmtId="37" fontId="1" fillId="33" borderId="14" xfId="0" applyFont="1" applyFill="1" applyBorder="1" applyAlignment="1" applyProtection="1">
      <alignment horizontal="center"/>
      <protection/>
    </xf>
    <xf numFmtId="37" fontId="1" fillId="33" borderId="0" xfId="0" applyFont="1" applyFill="1" applyBorder="1" applyAlignment="1" applyProtection="1">
      <alignment horizontal="center"/>
      <protection/>
    </xf>
    <xf numFmtId="194" fontId="4" fillId="34" borderId="0" xfId="0" applyNumberFormat="1" applyFont="1" applyFill="1" applyBorder="1" applyAlignment="1" applyProtection="1">
      <alignment horizontal="right"/>
      <protection/>
    </xf>
    <xf numFmtId="185" fontId="4" fillId="0" borderId="15" xfId="0" applyNumberFormat="1" applyFont="1" applyBorder="1" applyAlignment="1" applyProtection="1">
      <alignment/>
      <protection/>
    </xf>
    <xf numFmtId="37" fontId="1" fillId="33" borderId="17" xfId="0" applyFont="1" applyFill="1" applyBorder="1" applyAlignment="1" applyProtection="1">
      <alignment horizontal="center"/>
      <protection/>
    </xf>
    <xf numFmtId="194" fontId="1" fillId="34" borderId="18" xfId="0" applyNumberFormat="1" applyFont="1" applyFill="1" applyBorder="1" applyAlignment="1">
      <alignment horizontal="right"/>
    </xf>
    <xf numFmtId="185" fontId="4" fillId="0" borderId="19" xfId="0" applyNumberFormat="1" applyFont="1" applyBorder="1" applyAlignment="1" applyProtection="1">
      <alignment/>
      <protection/>
    </xf>
    <xf numFmtId="37" fontId="1" fillId="35" borderId="20" xfId="0" applyFont="1" applyFill="1" applyBorder="1" applyAlignment="1">
      <alignment horizontal="center" vertical="center"/>
    </xf>
    <xf numFmtId="37" fontId="1" fillId="35" borderId="21" xfId="0" applyFont="1" applyFill="1" applyBorder="1" applyAlignment="1">
      <alignment horizontal="center" vertical="center"/>
    </xf>
    <xf numFmtId="37" fontId="1" fillId="35" borderId="22" xfId="0" applyFont="1" applyFill="1" applyBorder="1" applyAlignment="1">
      <alignment horizontal="center" vertical="center"/>
    </xf>
    <xf numFmtId="37" fontId="1" fillId="35" borderId="23" xfId="0" applyFont="1" applyFill="1" applyBorder="1" applyAlignment="1">
      <alignment horizontal="center"/>
    </xf>
    <xf numFmtId="37" fontId="1" fillId="35" borderId="24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1" fillId="36" borderId="30" xfId="0" applyFont="1" applyFill="1" applyBorder="1" applyAlignment="1">
      <alignment horizontal="center" vertical="center" wrapText="1"/>
    </xf>
    <xf numFmtId="37" fontId="1" fillId="36" borderId="31" xfId="0" applyFont="1" applyFill="1" applyBorder="1" applyAlignment="1">
      <alignment horizontal="center" vertical="center" wrapText="1"/>
    </xf>
    <xf numFmtId="37" fontId="1" fillId="36" borderId="32" xfId="0" applyFont="1" applyFill="1" applyBorder="1" applyAlignment="1">
      <alignment horizontal="center" vertical="center" wrapText="1"/>
    </xf>
    <xf numFmtId="37" fontId="1" fillId="36" borderId="23" xfId="0" applyFont="1" applyFill="1" applyBorder="1" applyAlignment="1">
      <alignment horizontal="center" vertical="center" wrapText="1"/>
    </xf>
    <xf numFmtId="37" fontId="1" fillId="36" borderId="24" xfId="0" applyFont="1" applyFill="1" applyBorder="1" applyAlignment="1">
      <alignment horizontal="center" vertical="center" wrapText="1"/>
    </xf>
    <xf numFmtId="37" fontId="1" fillId="36" borderId="25" xfId="0" applyFont="1" applyFill="1" applyBorder="1" applyAlignment="1">
      <alignment horizontal="center" vertical="center" wrapText="1"/>
    </xf>
    <xf numFmtId="37" fontId="1" fillId="35" borderId="23" xfId="0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 vertical="center"/>
    </xf>
    <xf numFmtId="37" fontId="1" fillId="35" borderId="25" xfId="0" applyFont="1" applyFill="1" applyBorder="1" applyAlignment="1">
      <alignment horizontal="center" vertical="center"/>
    </xf>
    <xf numFmtId="37" fontId="1" fillId="35" borderId="26" xfId="0" applyFont="1" applyFill="1" applyBorder="1" applyAlignment="1">
      <alignment horizontal="center" vertical="center"/>
    </xf>
    <xf numFmtId="37" fontId="1" fillId="35" borderId="0" xfId="0" applyFont="1" applyFill="1" applyBorder="1" applyAlignment="1">
      <alignment horizontal="center" vertical="center"/>
    </xf>
    <xf numFmtId="37" fontId="1" fillId="35" borderId="27" xfId="0" applyFont="1" applyFill="1" applyBorder="1" applyAlignment="1">
      <alignment horizontal="center" vertical="center"/>
    </xf>
    <xf numFmtId="37" fontId="1" fillId="35" borderId="28" xfId="0" applyFont="1" applyFill="1" applyBorder="1" applyAlignment="1">
      <alignment horizontal="center" vertical="center"/>
    </xf>
    <xf numFmtId="37" fontId="1" fillId="35" borderId="15" xfId="0" applyFont="1" applyFill="1" applyBorder="1" applyAlignment="1">
      <alignment horizontal="center" vertical="center"/>
    </xf>
    <xf numFmtId="37" fontId="1" fillId="35" borderId="29" xfId="0" applyFont="1" applyFill="1" applyBorder="1" applyAlignment="1">
      <alignment horizontal="center" vertical="center"/>
    </xf>
    <xf numFmtId="37" fontId="1" fillId="36" borderId="20" xfId="0" applyFont="1" applyFill="1" applyBorder="1" applyAlignment="1">
      <alignment horizontal="left" vertical="center" wrapText="1"/>
    </xf>
    <xf numFmtId="37" fontId="1" fillId="36" borderId="21" xfId="0" applyFont="1" applyFill="1" applyBorder="1" applyAlignment="1">
      <alignment horizontal="left" vertical="center" wrapText="1"/>
    </xf>
    <xf numFmtId="37" fontId="1" fillId="36" borderId="2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714375</xdr:colOff>
      <xdr:row>6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76"/>
  <sheetViews>
    <sheetView showGridLines="0" tabSelected="1" zoomScalePageLayoutView="0" workbookViewId="0" topLeftCell="A16">
      <selection activeCell="L19" sqref="L19:L21"/>
    </sheetView>
  </sheetViews>
  <sheetFormatPr defaultColWidth="9.625" defaultRowHeight="12.75"/>
  <cols>
    <col min="1" max="1" width="12.00390625" style="0" customWidth="1"/>
    <col min="2" max="12" width="11.625" style="0" customWidth="1"/>
    <col min="13" max="13" width="12.00390625" style="0" customWidth="1"/>
    <col min="14" max="14" width="13.625" style="0" customWidth="1"/>
    <col min="15" max="15" width="1.625" style="0" customWidth="1"/>
    <col min="16" max="16" width="12.625" style="0" customWidth="1"/>
    <col min="17" max="17" width="1.625" style="0" customWidth="1"/>
    <col min="18" max="18" width="10.625" style="0" customWidth="1"/>
    <col min="19" max="19" width="1.625" style="0" customWidth="1"/>
    <col min="20" max="20" width="9.625" style="0" customWidth="1"/>
    <col min="21" max="21" width="1.625" style="0" customWidth="1"/>
    <col min="22" max="22" width="10.625" style="0" customWidth="1"/>
    <col min="23" max="23" width="1.625" style="0" customWidth="1"/>
    <col min="24" max="24" width="12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6.625" style="0" customWidth="1"/>
    <col min="31" max="31" width="1.625" style="0" customWidth="1"/>
    <col min="32" max="32" width="7.625" style="0" customWidth="1"/>
    <col min="33" max="34" width="1.625" style="0" customWidth="1"/>
    <col min="35" max="35" width="8.625" style="0" customWidth="1"/>
    <col min="36" max="36" width="1.625" style="0" customWidth="1"/>
    <col min="37" max="37" width="4.625" style="0" customWidth="1"/>
    <col min="38" max="38" width="1.625" style="0" customWidth="1"/>
    <col min="39" max="39" width="8.625" style="0" customWidth="1"/>
    <col min="40" max="40" width="1.625" style="0" customWidth="1"/>
    <col min="41" max="41" width="4.625" style="0" customWidth="1"/>
    <col min="42" max="42" width="1.625" style="0" customWidth="1"/>
    <col min="43" max="43" width="17.625" style="0" customWidth="1"/>
    <col min="44" max="44" width="1.625" style="0" customWidth="1"/>
    <col min="45" max="45" width="6.625" style="0" customWidth="1"/>
    <col min="46" max="46" width="1.625" style="0" customWidth="1"/>
    <col min="47" max="47" width="10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  <col min="55" max="55" width="9.625" style="0" customWidth="1"/>
    <col min="56" max="56" width="1.625" style="0" customWidth="1"/>
  </cols>
  <sheetData>
    <row r="7" ht="13.5" thickBot="1"/>
    <row r="8" spans="1:13" ht="15.75" customHeight="1">
      <c r="A8" s="34" t="s">
        <v>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5.75" customHeight="1">
      <c r="A9" s="37" t="s">
        <v>11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3" ht="15.75" customHeight="1" thickBot="1">
      <c r="A10" s="40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ht="6" customHeight="1" thickBot="1"/>
    <row r="12" spans="1:13" ht="15" customHeight="1">
      <c r="A12" s="49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17.25" customHeight="1">
      <c r="A13" s="52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</row>
    <row r="14" spans="1:13" ht="15.75" customHeight="1" thickBot="1">
      <c r="A14" s="55" t="s">
        <v>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</row>
    <row r="15" spans="1:13" ht="6" customHeight="1" thickBo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7.25" customHeight="1" thickBot="1">
      <c r="A16" s="31" t="s">
        <v>21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16.5" customHeight="1" thickBot="1">
      <c r="A17" s="3"/>
      <c r="B17" s="3"/>
      <c r="C17" s="3"/>
      <c r="D17" s="3"/>
      <c r="E17" s="19"/>
      <c r="F17" s="19"/>
      <c r="G17" s="19"/>
      <c r="H17" s="19"/>
      <c r="I17" s="19"/>
      <c r="J17" s="19"/>
      <c r="K17" s="19"/>
      <c r="L17" s="19"/>
      <c r="M17" s="1" t="s">
        <v>13</v>
      </c>
    </row>
    <row r="18" spans="1:13" ht="18" customHeight="1" thickBot="1">
      <c r="A18" s="43" t="s">
        <v>2</v>
      </c>
      <c r="B18" s="46" t="s">
        <v>17</v>
      </c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3" t="s">
        <v>1</v>
      </c>
    </row>
    <row r="19" spans="1:13" ht="18.75" customHeight="1">
      <c r="A19" s="44"/>
      <c r="B19" s="43" t="s">
        <v>0</v>
      </c>
      <c r="C19" s="43" t="s">
        <v>3</v>
      </c>
      <c r="D19" s="43" t="s">
        <v>6</v>
      </c>
      <c r="E19" s="43" t="s">
        <v>9</v>
      </c>
      <c r="F19" s="43" t="s">
        <v>8</v>
      </c>
      <c r="G19" s="43" t="s">
        <v>19</v>
      </c>
      <c r="H19" s="43" t="s">
        <v>20</v>
      </c>
      <c r="I19" s="43" t="s">
        <v>16</v>
      </c>
      <c r="J19" s="43" t="s">
        <v>14</v>
      </c>
      <c r="K19" s="43" t="s">
        <v>15</v>
      </c>
      <c r="L19" s="43" t="s">
        <v>22</v>
      </c>
      <c r="M19" s="44"/>
    </row>
    <row r="20" spans="1:13" ht="18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8.7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9" customHeight="1">
      <c r="A22" s="4"/>
      <c r="B22" s="5"/>
      <c r="C22" s="5"/>
      <c r="D22" s="5"/>
      <c r="E22" s="21"/>
      <c r="F22" s="24"/>
      <c r="G22" s="5"/>
      <c r="H22" s="5"/>
      <c r="I22" s="5"/>
      <c r="J22" s="24"/>
      <c r="K22" s="24"/>
      <c r="L22" s="25"/>
      <c r="M22" s="28"/>
    </row>
    <row r="23" spans="1:13" ht="16.5" customHeight="1">
      <c r="A23" s="18">
        <v>2000</v>
      </c>
      <c r="B23" s="6">
        <v>15717500.4</v>
      </c>
      <c r="C23" s="6">
        <v>74577.5</v>
      </c>
      <c r="D23" s="6">
        <v>871262</v>
      </c>
      <c r="E23" s="6">
        <v>0</v>
      </c>
      <c r="F23" s="20">
        <v>0</v>
      </c>
      <c r="G23" s="20">
        <v>0</v>
      </c>
      <c r="H23" s="20">
        <v>0</v>
      </c>
      <c r="I23" s="7">
        <v>53327</v>
      </c>
      <c r="J23" s="20">
        <v>0</v>
      </c>
      <c r="K23" s="20">
        <v>0</v>
      </c>
      <c r="L23" s="26"/>
      <c r="M23" s="29">
        <f aca="true" t="shared" si="0" ref="M23:M36">SUM(B23+C23+D23+E23+F23+I23)</f>
        <v>16716666.9</v>
      </c>
    </row>
    <row r="24" spans="1:13" ht="16.5" customHeight="1">
      <c r="A24" s="18">
        <v>2001</v>
      </c>
      <c r="B24" s="6">
        <v>12490438.2</v>
      </c>
      <c r="C24" s="6">
        <v>0</v>
      </c>
      <c r="D24" s="6">
        <v>2383261.9</v>
      </c>
      <c r="E24" s="6">
        <v>0</v>
      </c>
      <c r="F24" s="20">
        <v>0</v>
      </c>
      <c r="G24" s="20">
        <v>0</v>
      </c>
      <c r="H24" s="20">
        <v>0</v>
      </c>
      <c r="I24" s="7">
        <v>225984.2</v>
      </c>
      <c r="J24" s="20">
        <v>0</v>
      </c>
      <c r="K24" s="20">
        <v>0</v>
      </c>
      <c r="L24" s="26"/>
      <c r="M24" s="29">
        <f t="shared" si="0"/>
        <v>15099684.299999999</v>
      </c>
    </row>
    <row r="25" spans="1:13" ht="16.5" customHeight="1">
      <c r="A25" s="18">
        <v>2002</v>
      </c>
      <c r="B25" s="6">
        <v>724069.8</v>
      </c>
      <c r="C25" s="6">
        <v>18356818.2</v>
      </c>
      <c r="D25" s="6">
        <v>226508</v>
      </c>
      <c r="E25" s="6">
        <v>0</v>
      </c>
      <c r="F25" s="20">
        <v>0</v>
      </c>
      <c r="G25" s="20">
        <v>0</v>
      </c>
      <c r="H25" s="20">
        <v>0</v>
      </c>
      <c r="I25" s="7">
        <v>102704</v>
      </c>
      <c r="J25" s="20">
        <v>0</v>
      </c>
      <c r="K25" s="20">
        <v>0</v>
      </c>
      <c r="L25" s="26"/>
      <c r="M25" s="29">
        <f t="shared" si="0"/>
        <v>19410100</v>
      </c>
    </row>
    <row r="26" spans="1:13" ht="16.5" customHeight="1">
      <c r="A26" s="18">
        <v>2003</v>
      </c>
      <c r="B26" s="6">
        <v>811519.9</v>
      </c>
      <c r="C26" s="6">
        <v>20173220.5</v>
      </c>
      <c r="D26" s="6">
        <v>186785.2</v>
      </c>
      <c r="E26" s="6">
        <v>0</v>
      </c>
      <c r="F26" s="20">
        <v>0</v>
      </c>
      <c r="G26" s="20">
        <v>0</v>
      </c>
      <c r="H26" s="20">
        <v>0</v>
      </c>
      <c r="I26" s="7">
        <v>90141</v>
      </c>
      <c r="J26" s="20">
        <v>0</v>
      </c>
      <c r="K26" s="20">
        <v>0</v>
      </c>
      <c r="L26" s="26"/>
      <c r="M26" s="29">
        <f t="shared" si="0"/>
        <v>21261666.599999998</v>
      </c>
    </row>
    <row r="27" spans="1:13" ht="16.5" customHeight="1">
      <c r="A27" s="18">
        <v>2004</v>
      </c>
      <c r="B27" s="6">
        <v>771219</v>
      </c>
      <c r="C27" s="6">
        <v>19305390</v>
      </c>
      <c r="D27" s="6">
        <v>11161</v>
      </c>
      <c r="E27" s="6">
        <v>0</v>
      </c>
      <c r="F27" s="20">
        <v>0</v>
      </c>
      <c r="G27" s="20">
        <v>0</v>
      </c>
      <c r="H27" s="20">
        <v>0</v>
      </c>
      <c r="I27" s="7">
        <v>24310</v>
      </c>
      <c r="J27" s="20">
        <v>0</v>
      </c>
      <c r="K27" s="20">
        <v>0</v>
      </c>
      <c r="L27" s="26"/>
      <c r="M27" s="29">
        <f t="shared" si="0"/>
        <v>20112080</v>
      </c>
    </row>
    <row r="28" spans="1:13" ht="16.5" customHeight="1">
      <c r="A28" s="18">
        <v>2005</v>
      </c>
      <c r="B28" s="6">
        <v>0</v>
      </c>
      <c r="C28" s="6">
        <v>0</v>
      </c>
      <c r="D28" s="6">
        <v>0</v>
      </c>
      <c r="E28" s="6">
        <v>0</v>
      </c>
      <c r="F28" s="20">
        <v>0</v>
      </c>
      <c r="G28" s="20">
        <v>0</v>
      </c>
      <c r="H28" s="20">
        <v>0</v>
      </c>
      <c r="I28" s="7">
        <v>0</v>
      </c>
      <c r="J28" s="20">
        <v>0</v>
      </c>
      <c r="K28" s="20">
        <v>0</v>
      </c>
      <c r="L28" s="26"/>
      <c r="M28" s="29">
        <f t="shared" si="0"/>
        <v>0</v>
      </c>
    </row>
    <row r="29" spans="1:13" ht="16.5" customHeight="1">
      <c r="A29" s="18">
        <v>2006</v>
      </c>
      <c r="B29" s="6">
        <v>0</v>
      </c>
      <c r="C29" s="6">
        <v>0</v>
      </c>
      <c r="D29" s="6">
        <v>0</v>
      </c>
      <c r="E29" s="6">
        <v>0</v>
      </c>
      <c r="F29" s="20">
        <v>0</v>
      </c>
      <c r="G29" s="20">
        <v>0</v>
      </c>
      <c r="H29" s="20">
        <v>0</v>
      </c>
      <c r="I29" s="7">
        <v>0</v>
      </c>
      <c r="J29" s="20">
        <v>0</v>
      </c>
      <c r="K29" s="20">
        <v>0</v>
      </c>
      <c r="L29" s="26"/>
      <c r="M29" s="29">
        <f t="shared" si="0"/>
        <v>0</v>
      </c>
    </row>
    <row r="30" spans="1:13" ht="16.5" customHeight="1">
      <c r="A30" s="18">
        <v>2007</v>
      </c>
      <c r="B30" s="6">
        <f>591894+118379+412337+82467+617103+123421+394659+78932+223504+44701+140119+28024+1181711+236342+670521+134104+990373+198075+2045407+408982+2477674+495411+2212524+442392</f>
        <v>14349056</v>
      </c>
      <c r="C30" s="6">
        <f>1719528+343948+2085750+417160+1417600+283460+1666546+333276+1244134+248707+1738047+347640+2342834+468374+921825+184439+892515+178447</f>
        <v>16834230</v>
      </c>
      <c r="D30" s="6">
        <v>1069916</v>
      </c>
      <c r="E30" s="6">
        <v>0</v>
      </c>
      <c r="F30" s="20">
        <v>0</v>
      </c>
      <c r="G30" s="20">
        <v>0</v>
      </c>
      <c r="H30" s="20">
        <v>0</v>
      </c>
      <c r="I30" s="7">
        <f>4821+964+9519+1904+3301+660+4515+903+8456+1691+27260+5452+11062+2208+15742.725+1186+440+88</f>
        <v>100172.725</v>
      </c>
      <c r="J30" s="20">
        <v>0</v>
      </c>
      <c r="K30" s="20">
        <v>0</v>
      </c>
      <c r="L30" s="26"/>
      <c r="M30" s="29">
        <f t="shared" si="0"/>
        <v>32353374.725</v>
      </c>
    </row>
    <row r="31" spans="1:13" ht="16.5" customHeight="1">
      <c r="A31" s="18">
        <v>2008</v>
      </c>
      <c r="B31" s="6"/>
      <c r="C31" s="6"/>
      <c r="D31" s="6"/>
      <c r="E31" s="6">
        <v>0</v>
      </c>
      <c r="F31" s="20">
        <v>0</v>
      </c>
      <c r="G31" s="20">
        <v>0</v>
      </c>
      <c r="H31" s="20">
        <v>0</v>
      </c>
      <c r="I31" s="7"/>
      <c r="J31" s="20">
        <v>0</v>
      </c>
      <c r="K31" s="20">
        <v>0</v>
      </c>
      <c r="L31" s="26"/>
      <c r="M31" s="29">
        <f t="shared" si="0"/>
        <v>0</v>
      </c>
    </row>
    <row r="32" spans="1:13" ht="16.5" customHeight="1">
      <c r="A32" s="18">
        <v>2009</v>
      </c>
      <c r="B32" s="6"/>
      <c r="C32" s="6"/>
      <c r="D32" s="6"/>
      <c r="E32" s="6">
        <v>0</v>
      </c>
      <c r="F32" s="20">
        <v>0</v>
      </c>
      <c r="G32" s="20">
        <v>0</v>
      </c>
      <c r="H32" s="20">
        <v>0</v>
      </c>
      <c r="I32" s="7"/>
      <c r="J32" s="20">
        <v>0</v>
      </c>
      <c r="K32" s="20">
        <v>0</v>
      </c>
      <c r="L32" s="26"/>
      <c r="M32" s="29">
        <f t="shared" si="0"/>
        <v>0</v>
      </c>
    </row>
    <row r="33" spans="1:13" ht="16.5" customHeight="1">
      <c r="A33" s="18">
        <v>2010</v>
      </c>
      <c r="B33" s="6">
        <f>2083883+414525+2801595+558659</f>
        <v>5858662</v>
      </c>
      <c r="C33" s="6">
        <f>12152706+2430541+14694770+2938260</f>
        <v>32216277</v>
      </c>
      <c r="D33" s="6">
        <f>12610+2365+53810+10762</f>
        <v>79547</v>
      </c>
      <c r="E33" s="6">
        <v>0</v>
      </c>
      <c r="F33" s="20">
        <v>0</v>
      </c>
      <c r="G33" s="20">
        <v>0</v>
      </c>
      <c r="H33" s="20">
        <v>0</v>
      </c>
      <c r="I33" s="7">
        <f>49717+9943+48392+9676</f>
        <v>117728</v>
      </c>
      <c r="J33" s="20">
        <v>0</v>
      </c>
      <c r="K33" s="20">
        <v>0</v>
      </c>
      <c r="L33" s="26"/>
      <c r="M33" s="29">
        <f t="shared" si="0"/>
        <v>38272214</v>
      </c>
    </row>
    <row r="34" spans="1:13" ht="16.5" customHeight="1">
      <c r="A34" s="18">
        <v>2011</v>
      </c>
      <c r="B34" s="6">
        <v>9123473</v>
      </c>
      <c r="C34" s="6">
        <v>0</v>
      </c>
      <c r="D34" s="6">
        <v>528173</v>
      </c>
      <c r="E34" s="6">
        <v>0</v>
      </c>
      <c r="F34" s="20">
        <v>0</v>
      </c>
      <c r="G34" s="20">
        <v>0</v>
      </c>
      <c r="H34" s="20">
        <v>0</v>
      </c>
      <c r="I34" s="7">
        <v>163551</v>
      </c>
      <c r="J34" s="20">
        <v>0</v>
      </c>
      <c r="K34" s="20">
        <v>0</v>
      </c>
      <c r="L34" s="26"/>
      <c r="M34" s="29">
        <f t="shared" si="0"/>
        <v>9815197</v>
      </c>
    </row>
    <row r="35" spans="1:13" ht="16.5" customHeight="1">
      <c r="A35" s="18">
        <v>2012</v>
      </c>
      <c r="B35" s="6">
        <v>6146781</v>
      </c>
      <c r="C35" s="6">
        <v>0</v>
      </c>
      <c r="D35" s="6">
        <v>14608</v>
      </c>
      <c r="E35" s="6">
        <v>0</v>
      </c>
      <c r="F35" s="20">
        <v>0</v>
      </c>
      <c r="G35" s="20">
        <v>0</v>
      </c>
      <c r="H35" s="20">
        <v>0</v>
      </c>
      <c r="I35" s="7">
        <v>184420</v>
      </c>
      <c r="J35" s="20">
        <v>0</v>
      </c>
      <c r="K35" s="20">
        <v>0</v>
      </c>
      <c r="L35" s="26"/>
      <c r="M35" s="29">
        <f t="shared" si="0"/>
        <v>6345809</v>
      </c>
    </row>
    <row r="36" spans="1:13" ht="16.5" customHeight="1">
      <c r="A36" s="18">
        <v>2013</v>
      </c>
      <c r="B36" s="6">
        <v>1253336</v>
      </c>
      <c r="C36" s="6">
        <v>0</v>
      </c>
      <c r="D36" s="6">
        <v>45250</v>
      </c>
      <c r="E36" s="6">
        <v>1005.6</v>
      </c>
      <c r="F36" s="20">
        <v>5963871</v>
      </c>
      <c r="G36" s="20">
        <v>0</v>
      </c>
      <c r="H36" s="20">
        <v>0</v>
      </c>
      <c r="I36" s="7">
        <v>40940</v>
      </c>
      <c r="J36" s="20">
        <v>0</v>
      </c>
      <c r="K36" s="20">
        <v>0</v>
      </c>
      <c r="L36" s="26"/>
      <c r="M36" s="29">
        <f t="shared" si="0"/>
        <v>7304402.6</v>
      </c>
    </row>
    <row r="37" spans="1:13" ht="16.5" customHeight="1">
      <c r="A37" s="18">
        <v>2014</v>
      </c>
      <c r="B37" s="6">
        <v>1573803</v>
      </c>
      <c r="C37" s="6">
        <v>0</v>
      </c>
      <c r="D37" s="6">
        <v>12741</v>
      </c>
      <c r="E37" s="12">
        <v>1051</v>
      </c>
      <c r="F37" s="20">
        <v>6004647</v>
      </c>
      <c r="G37" s="20">
        <v>0</v>
      </c>
      <c r="H37" s="20">
        <v>0</v>
      </c>
      <c r="I37" s="7">
        <v>66640</v>
      </c>
      <c r="J37" s="20">
        <v>1234</v>
      </c>
      <c r="K37" s="20">
        <v>0</v>
      </c>
      <c r="L37" s="26"/>
      <c r="M37" s="29">
        <f>SUM(B37:J37)</f>
        <v>7660116</v>
      </c>
    </row>
    <row r="38" spans="1:13" ht="16.5" customHeight="1">
      <c r="A38" s="18">
        <v>2015</v>
      </c>
      <c r="B38" s="6">
        <v>1481658</v>
      </c>
      <c r="C38" s="6">
        <v>0</v>
      </c>
      <c r="D38" s="6">
        <v>25345</v>
      </c>
      <c r="E38" s="12">
        <v>2937</v>
      </c>
      <c r="F38" s="20">
        <v>6388029</v>
      </c>
      <c r="G38" s="20">
        <v>0</v>
      </c>
      <c r="H38" s="20">
        <v>0</v>
      </c>
      <c r="I38" s="7">
        <v>83032</v>
      </c>
      <c r="J38" s="20">
        <v>3063</v>
      </c>
      <c r="K38" s="20">
        <v>1347</v>
      </c>
      <c r="L38" s="26"/>
      <c r="M38" s="29">
        <f>SUM(B38:K38)</f>
        <v>7985411</v>
      </c>
    </row>
    <row r="39" spans="1:13" ht="16.5" customHeight="1">
      <c r="A39" s="18">
        <v>2016</v>
      </c>
      <c r="B39" s="6">
        <v>2225541</v>
      </c>
      <c r="C39" s="6">
        <v>0</v>
      </c>
      <c r="D39" s="6">
        <v>32797</v>
      </c>
      <c r="E39" s="12">
        <v>1996</v>
      </c>
      <c r="F39" s="20">
        <v>7004284</v>
      </c>
      <c r="G39" s="7">
        <v>1662</v>
      </c>
      <c r="H39" s="7">
        <v>203</v>
      </c>
      <c r="I39" s="7">
        <v>101223</v>
      </c>
      <c r="J39" s="20">
        <v>2226</v>
      </c>
      <c r="K39" s="20">
        <v>3279</v>
      </c>
      <c r="L39" s="26"/>
      <c r="M39" s="29">
        <f>SUM(B39:K39)</f>
        <v>9373211</v>
      </c>
    </row>
    <row r="40" spans="1:13" ht="16.5" customHeight="1">
      <c r="A40" s="18">
        <v>2017</v>
      </c>
      <c r="B40" s="6">
        <v>1872437</v>
      </c>
      <c r="C40" s="6">
        <v>0</v>
      </c>
      <c r="D40" s="6">
        <v>89003</v>
      </c>
      <c r="E40" s="12">
        <v>1526</v>
      </c>
      <c r="F40" s="20">
        <v>7073993</v>
      </c>
      <c r="G40" s="7">
        <v>4920</v>
      </c>
      <c r="H40" s="7">
        <v>406</v>
      </c>
      <c r="I40" s="7">
        <v>143893</v>
      </c>
      <c r="J40" s="20">
        <v>0</v>
      </c>
      <c r="K40" s="20">
        <v>3549</v>
      </c>
      <c r="L40" s="26">
        <v>96</v>
      </c>
      <c r="M40" s="29">
        <f>SUM(B40:L40)</f>
        <v>9189823</v>
      </c>
    </row>
    <row r="41" spans="1:13" ht="6.75" customHeight="1" thickBot="1">
      <c r="A41" s="8"/>
      <c r="B41" s="9"/>
      <c r="C41" s="10"/>
      <c r="D41" s="10"/>
      <c r="E41" s="22"/>
      <c r="F41" s="23"/>
      <c r="G41" s="10"/>
      <c r="H41" s="10"/>
      <c r="I41" s="10"/>
      <c r="J41" s="23"/>
      <c r="K41" s="23"/>
      <c r="L41" s="27"/>
      <c r="M41" s="30"/>
    </row>
    <row r="42" spans="1:13" ht="13.5" thickBot="1">
      <c r="A42" s="11"/>
      <c r="B42" s="11"/>
      <c r="C42" s="12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27" customHeight="1" thickBot="1">
      <c r="A43" s="58" t="s">
        <v>5</v>
      </c>
      <c r="B43" s="59"/>
      <c r="C43" s="59"/>
      <c r="D43" s="59"/>
      <c r="E43" s="60"/>
      <c r="F43" s="14"/>
      <c r="G43" s="14"/>
      <c r="H43" s="14"/>
      <c r="I43" s="14"/>
      <c r="J43" s="14"/>
      <c r="K43" s="14"/>
      <c r="L43" s="14"/>
      <c r="M43" s="3"/>
    </row>
    <row r="44" spans="1:16" ht="15.75" customHeight="1">
      <c r="A44" s="11"/>
      <c r="B44" s="3"/>
      <c r="C44" s="12"/>
      <c r="D44" s="3"/>
      <c r="E44" s="3"/>
      <c r="F44" s="3"/>
      <c r="G44" s="3"/>
      <c r="H44" s="3"/>
      <c r="I44" s="3"/>
      <c r="J44" s="3"/>
      <c r="K44" s="3"/>
      <c r="L44" s="3"/>
      <c r="M44" s="3"/>
      <c r="N44" s="11"/>
      <c r="O44" s="11"/>
      <c r="P44" s="11"/>
    </row>
    <row r="45" spans="1:16" ht="12.75">
      <c r="A45" s="11"/>
      <c r="B45" s="3"/>
      <c r="C45" s="13"/>
      <c r="D45" s="3"/>
      <c r="E45" s="3"/>
      <c r="F45" s="3"/>
      <c r="G45" s="3"/>
      <c r="H45" s="3"/>
      <c r="I45" s="3"/>
      <c r="J45" s="3"/>
      <c r="K45" s="3"/>
      <c r="L45" s="3"/>
      <c r="M45" s="3"/>
      <c r="N45" s="11"/>
      <c r="O45" s="11"/>
      <c r="P45" s="11"/>
    </row>
    <row r="46" spans="1:16" ht="12.75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1"/>
      <c r="O46" s="11"/>
      <c r="P46" s="11"/>
    </row>
    <row r="47" spans="1:16" ht="12.75">
      <c r="A47" s="11"/>
      <c r="B47" s="3"/>
      <c r="C47" s="13"/>
      <c r="D47" s="3"/>
      <c r="E47" s="3"/>
      <c r="F47" s="3"/>
      <c r="G47" s="3"/>
      <c r="H47" s="3"/>
      <c r="I47" s="3"/>
      <c r="J47" s="3"/>
      <c r="K47" s="3"/>
      <c r="L47" s="3"/>
      <c r="M47" s="3"/>
      <c r="N47" s="11"/>
      <c r="O47" s="11"/>
      <c r="P47" s="11"/>
    </row>
    <row r="48" spans="1:16" ht="12.75">
      <c r="A48" s="3"/>
      <c r="B48" s="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  <c r="N48" s="11"/>
      <c r="O48" s="11"/>
      <c r="P48" s="11"/>
    </row>
    <row r="49" spans="1:16" ht="12.75">
      <c r="A49" s="3"/>
      <c r="B49" s="3"/>
      <c r="C49" s="13"/>
      <c r="D49" s="14"/>
      <c r="E49" s="3"/>
      <c r="F49" s="3"/>
      <c r="G49" s="3"/>
      <c r="H49" s="3"/>
      <c r="I49" s="3"/>
      <c r="J49" s="3"/>
      <c r="K49" s="3"/>
      <c r="L49" s="3"/>
      <c r="M49" s="11"/>
      <c r="N49" s="11"/>
      <c r="O49" s="11"/>
      <c r="P49" s="11"/>
    </row>
    <row r="50" spans="1:16" ht="12.75">
      <c r="A50" s="3"/>
      <c r="B50" s="3"/>
      <c r="C50" s="12"/>
      <c r="D50" s="14"/>
      <c r="E50" s="3"/>
      <c r="F50" s="3"/>
      <c r="G50" s="3"/>
      <c r="H50" s="3"/>
      <c r="I50" s="3"/>
      <c r="J50" s="3"/>
      <c r="K50" s="3"/>
      <c r="L50" s="3"/>
      <c r="M50" s="11"/>
      <c r="N50" s="11"/>
      <c r="O50" s="11"/>
      <c r="P50" s="11"/>
    </row>
    <row r="51" spans="1:16" ht="12.75">
      <c r="A51" s="3"/>
      <c r="B51" s="3"/>
      <c r="C51" s="13"/>
      <c r="D51" s="14"/>
      <c r="E51" s="3"/>
      <c r="F51" s="3"/>
      <c r="G51" s="3"/>
      <c r="H51" s="3"/>
      <c r="I51" s="3"/>
      <c r="J51" s="3"/>
      <c r="K51" s="3"/>
      <c r="L51" s="3"/>
      <c r="M51" s="11"/>
      <c r="N51" s="11"/>
      <c r="O51" s="11"/>
      <c r="P51" s="11"/>
    </row>
    <row r="52" spans="1:16" ht="12.75">
      <c r="A52" s="3"/>
      <c r="B52" s="3"/>
      <c r="C52" s="12"/>
      <c r="D52" s="14"/>
      <c r="E52" s="3"/>
      <c r="F52" s="3"/>
      <c r="G52" s="3"/>
      <c r="H52" s="3"/>
      <c r="I52" s="3"/>
      <c r="J52" s="3"/>
      <c r="K52" s="3"/>
      <c r="L52" s="3"/>
      <c r="M52" s="11"/>
      <c r="N52" s="11"/>
      <c r="O52" s="11"/>
      <c r="P52" s="11"/>
    </row>
    <row r="53" spans="1:16" ht="12.75">
      <c r="A53" s="3"/>
      <c r="B53" s="3"/>
      <c r="C53" s="13"/>
      <c r="D53" s="14"/>
      <c r="E53" s="3"/>
      <c r="F53" s="3"/>
      <c r="G53" s="3"/>
      <c r="H53" s="3"/>
      <c r="I53" s="3"/>
      <c r="J53" s="3"/>
      <c r="K53" s="3"/>
      <c r="L53" s="3"/>
      <c r="M53" s="11"/>
      <c r="N53" s="11"/>
      <c r="O53" s="11"/>
      <c r="P53" s="11"/>
    </row>
    <row r="54" spans="1:16" ht="12.75">
      <c r="A54" s="3"/>
      <c r="B54" s="3"/>
      <c r="C54" s="13"/>
      <c r="D54" s="14"/>
      <c r="E54" s="3"/>
      <c r="F54" s="3"/>
      <c r="G54" s="3"/>
      <c r="H54" s="3"/>
      <c r="I54" s="3"/>
      <c r="J54" s="3"/>
      <c r="K54" s="3"/>
      <c r="L54" s="3"/>
      <c r="M54" s="11"/>
      <c r="N54" s="11"/>
      <c r="O54" s="11"/>
      <c r="P54" s="11"/>
    </row>
    <row r="55" spans="1:16" ht="12.75">
      <c r="A55" s="3"/>
      <c r="B55" s="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1"/>
      <c r="N55" s="11"/>
      <c r="O55" s="11"/>
      <c r="P55" s="11"/>
    </row>
    <row r="56" spans="1:16" ht="12.75">
      <c r="A56" s="3"/>
      <c r="B56" s="3"/>
      <c r="C56" s="16"/>
      <c r="D56" s="14"/>
      <c r="E56" s="3"/>
      <c r="F56" s="3"/>
      <c r="G56" s="3"/>
      <c r="H56" s="3"/>
      <c r="I56" s="3"/>
      <c r="J56" s="3"/>
      <c r="K56" s="3"/>
      <c r="L56" s="3"/>
      <c r="M56" s="11"/>
      <c r="N56" s="11"/>
      <c r="O56" s="11"/>
      <c r="P56" s="11"/>
    </row>
    <row r="57" spans="1:16" ht="12.75">
      <c r="A57" s="3"/>
      <c r="B57" s="3"/>
      <c r="C57" s="16"/>
      <c r="D57" s="14"/>
      <c r="E57" s="3"/>
      <c r="F57" s="3"/>
      <c r="G57" s="3"/>
      <c r="H57" s="3"/>
      <c r="I57" s="3"/>
      <c r="J57" s="3"/>
      <c r="K57" s="3"/>
      <c r="L57" s="3"/>
      <c r="M57" s="11"/>
      <c r="N57" s="11"/>
      <c r="O57" s="11"/>
      <c r="P57" s="11"/>
    </row>
    <row r="58" spans="1:16" ht="12.75">
      <c r="A58" s="3"/>
      <c r="B58" s="3"/>
      <c r="C58" s="16"/>
      <c r="D58" s="14"/>
      <c r="E58" s="3"/>
      <c r="F58" s="3"/>
      <c r="G58" s="3"/>
      <c r="H58" s="3"/>
      <c r="I58" s="3"/>
      <c r="J58" s="3"/>
      <c r="K58" s="3"/>
      <c r="L58" s="3"/>
      <c r="M58" s="11"/>
      <c r="N58" s="11"/>
      <c r="O58" s="11"/>
      <c r="P58" s="11"/>
    </row>
    <row r="59" spans="1:16" ht="12.75">
      <c r="A59" s="3"/>
      <c r="B59" s="3"/>
      <c r="C59" s="16"/>
      <c r="D59" s="14"/>
      <c r="E59" s="3"/>
      <c r="F59" s="3"/>
      <c r="G59" s="3"/>
      <c r="H59" s="3"/>
      <c r="I59" s="3"/>
      <c r="J59" s="3"/>
      <c r="K59" s="3"/>
      <c r="L59" s="3"/>
      <c r="M59" s="11"/>
      <c r="N59" s="11"/>
      <c r="O59" s="11"/>
      <c r="P59" s="11"/>
    </row>
    <row r="60" spans="1:12" ht="12.75">
      <c r="A60" s="3"/>
      <c r="B60" s="3"/>
      <c r="C60" s="16"/>
      <c r="D60" s="14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16"/>
      <c r="D61" s="14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3"/>
      <c r="B63" s="3"/>
      <c r="C63" s="14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</sheetData>
  <sheetProtection/>
  <mergeCells count="22">
    <mergeCell ref="H19:H21"/>
    <mergeCell ref="A43:E43"/>
    <mergeCell ref="M18:M21"/>
    <mergeCell ref="B19:B21"/>
    <mergeCell ref="C19:C21"/>
    <mergeCell ref="D19:D21"/>
    <mergeCell ref="E19:E21"/>
    <mergeCell ref="F19:F21"/>
    <mergeCell ref="I19:I21"/>
    <mergeCell ref="J19:J21"/>
    <mergeCell ref="K19:K21"/>
    <mergeCell ref="G19:G21"/>
    <mergeCell ref="A16:M16"/>
    <mergeCell ref="A8:M8"/>
    <mergeCell ref="A9:M9"/>
    <mergeCell ref="A10:M10"/>
    <mergeCell ref="A18:A21"/>
    <mergeCell ref="B18:L18"/>
    <mergeCell ref="L19:L21"/>
    <mergeCell ref="A12:M12"/>
    <mergeCell ref="A13:M13"/>
    <mergeCell ref="A14:M14"/>
  </mergeCells>
  <printOptions horizontalCentered="1"/>
  <pageMargins left="0.31496062992125984" right="0.31496062992125984" top="0" bottom="0" header="0" footer="0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2017-04-18T15:32:54Z</cp:lastPrinted>
  <dcterms:created xsi:type="dcterms:W3CDTF">2004-09-10T16:33:55Z</dcterms:created>
  <dcterms:modified xsi:type="dcterms:W3CDTF">2018-03-15T22:47:35Z</dcterms:modified>
  <cp:category/>
  <cp:version/>
  <cp:contentType/>
  <cp:contentStatus/>
</cp:coreProperties>
</file>