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5715" windowHeight="6570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<sst xmlns="http://schemas.openxmlformats.org/spreadsheetml/2006/main" count="35" uniqueCount="35">
  <si>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BAVARIA S.A.</t>
  </si>
  <si>
    <t>TOTAL GENERAL</t>
  </si>
  <si>
    <t>AÑOS</t>
  </si>
  <si>
    <t>LEONA S.A.</t>
  </si>
  <si>
    <t>EN EL DEPARTAMENTO</t>
  </si>
  <si>
    <t>CERVEUNION S.A.</t>
  </si>
  <si>
    <t>CERVEZAS</t>
  </si>
  <si>
    <t>DEL VALLE</t>
  </si>
  <si>
    <t>COLON</t>
  </si>
  <si>
    <t>SISTEMA DE INFORMACION REGIONAL "SIR"</t>
  </si>
  <si>
    <t>GOBERNACION DEL HUILA</t>
  </si>
  <si>
    <t>DEPARTAMENTO ADMINISTRATIVO DE PLANEACION</t>
  </si>
  <si>
    <t xml:space="preserve">    (Miles de $)</t>
  </si>
  <si>
    <t xml:space="preserve">ARTESANA BEER COMPANY </t>
  </si>
  <si>
    <t>CERVECERIA BBC S.A.</t>
  </si>
  <si>
    <t>EMPRESAS</t>
  </si>
  <si>
    <t>IMPUESTO RECAUDADO POR CONSUMO DE CERVEZA Y EMPRESAS</t>
  </si>
  <si>
    <t>ARTESANOS DE CERVEZAS S.A.S.</t>
  </si>
  <si>
    <t>JAIRO RAFAEL OÑATE CARVAJAL</t>
  </si>
  <si>
    <t>MASTER BEER S.A.S.</t>
  </si>
  <si>
    <t xml:space="preserve">MARTIN VELASCO JULIAN
</t>
  </si>
  <si>
    <t>L&amp;M VID. INVERSIONES S.A.S</t>
  </si>
  <si>
    <t>INDIA COLORADA S.A.S</t>
  </si>
  <si>
    <t>CERVECERIA ARTESANAL DE LOS ANDES</t>
  </si>
  <si>
    <t>CENTRAL CERVECERA DE COLOMBIA S.A.</t>
  </si>
  <si>
    <t>ZONA FRANCA CENTRAL CERVECERA S.A.S.</t>
  </si>
  <si>
    <t>PAGO PROCESO CORRECCION A BAVARIA</t>
  </si>
  <si>
    <t>BREWLINGER S.A.S</t>
  </si>
  <si>
    <t>LIPA CERVECERIA S.A.S</t>
  </si>
  <si>
    <t>CERVEZA EXTRANJERA</t>
  </si>
  <si>
    <t>2000 - 2021</t>
  </si>
  <si>
    <r>
      <t xml:space="preserve">FUENTE: </t>
    </r>
    <r>
      <rPr>
        <sz val="10"/>
        <rFont val="Arial"/>
        <family val="2"/>
      </rPr>
      <t>Secretaría de Hacienda Departamental</t>
    </r>
  </si>
  <si>
    <t>CERVEZAS ARTESANALES DE COLOMBIA</t>
  </si>
  <si>
    <t>CERVECERIA BBC DE LA SABANA S.A.S</t>
  </si>
  <si>
    <t>CERVECERIA BBC DE LOS ANDES S.A.S</t>
  </si>
</sst>
</file>

<file path=xl/styles.xml><?xml version="1.0" encoding="utf-8"?>
<styleSheet xmlns="http://schemas.openxmlformats.org/spreadsheetml/2006/main">
  <numFmts count="5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_)"/>
    <numFmt numFmtId="193" formatCode="#,##0.0_);\(#,##0.0\)"/>
    <numFmt numFmtId="194" formatCode="#,##0.000_);\(#,##0.000\)"/>
    <numFmt numFmtId="195" formatCode="_(* #,##0.0_);_(* \(#,##0.0\);_(* &quot;-&quot;??_);_(@_)"/>
    <numFmt numFmtId="196" formatCode="_(* #,##0.000_);_(* \(#,##0.000\);_(* &quot;-&quot;??_);_(@_)"/>
    <numFmt numFmtId="197" formatCode="_(* #,##0_);_(* \(#,##0\);_(* &quot;-&quot;??_);_(@_)"/>
    <numFmt numFmtId="198" formatCode="_(&quot;$&quot;* #,##0.000_);_(&quot;$&quot;* \(#,##0.000\);_(&quot;$&quot;* &quot;-&quot;??_);_(@_)"/>
    <numFmt numFmtId="199" formatCode="_(* #,##0.0_);_(* \(#,##0.0\);_(* &quot;-&quot;_);_(@_)"/>
    <numFmt numFmtId="200" formatCode="_(* #,##0.00_);_(* \(#,##0.00\);_(* &quot;-&quot;_);_(@_)"/>
    <numFmt numFmtId="201" formatCode="_(* #,##0.000_);_(* \(#,##0.000\);_(* &quot;-&quot;_);_(@_)"/>
    <numFmt numFmtId="202" formatCode="#,##0.0"/>
    <numFmt numFmtId="203" formatCode="0.0"/>
    <numFmt numFmtId="204" formatCode="0.000_);\(0.000\)"/>
    <numFmt numFmtId="205" formatCode="#,##0.0000_);\(#,##0.0000\)"/>
  </numFmts>
  <fonts count="3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2" fillId="31" borderId="0" applyNumberFormat="0" applyBorder="0" applyAlignment="0" applyProtection="0"/>
    <xf numFmtId="193" fontId="0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6">
    <xf numFmtId="37" fontId="0" fillId="0" borderId="0" xfId="0" applyAlignment="1">
      <alignment/>
    </xf>
    <xf numFmtId="37" fontId="1" fillId="0" borderId="0" xfId="0" applyFont="1" applyAlignment="1">
      <alignment horizontal="centerContinuous"/>
    </xf>
    <xf numFmtId="37" fontId="1" fillId="0" borderId="0" xfId="0" applyFont="1" applyAlignment="1" applyProtection="1">
      <alignment horizontal="centerContinuous"/>
      <protection/>
    </xf>
    <xf numFmtId="37" fontId="4" fillId="0" borderId="0" xfId="0" applyFont="1" applyAlignment="1">
      <alignment/>
    </xf>
    <xf numFmtId="202" fontId="4" fillId="33" borderId="10" xfId="0" applyNumberFormat="1" applyFont="1" applyFill="1" applyBorder="1" applyAlignment="1">
      <alignment horizontal="right"/>
    </xf>
    <xf numFmtId="202" fontId="4" fillId="33" borderId="10" xfId="0" applyNumberFormat="1" applyFont="1" applyFill="1" applyBorder="1" applyAlignment="1" applyProtection="1">
      <alignment horizontal="right"/>
      <protection/>
    </xf>
    <xf numFmtId="37" fontId="4" fillId="0" borderId="11" xfId="0" applyFont="1" applyBorder="1" applyAlignment="1">
      <alignment/>
    </xf>
    <xf numFmtId="192" fontId="4" fillId="0" borderId="12" xfId="0" applyNumberFormat="1" applyFont="1" applyBorder="1" applyAlignment="1" applyProtection="1">
      <alignment/>
      <protection/>
    </xf>
    <xf numFmtId="193" fontId="4" fillId="0" borderId="12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202" fontId="4" fillId="33" borderId="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right"/>
    </xf>
    <xf numFmtId="193" fontId="4" fillId="0" borderId="0" xfId="0" applyNumberFormat="1" applyFont="1" applyAlignment="1">
      <alignment/>
    </xf>
    <xf numFmtId="193" fontId="1" fillId="33" borderId="0" xfId="0" applyNumberFormat="1" applyFont="1" applyFill="1" applyBorder="1" applyAlignment="1">
      <alignment horizontal="right"/>
    </xf>
    <xf numFmtId="193" fontId="4" fillId="0" borderId="0" xfId="0" applyNumberFormat="1" applyFont="1" applyBorder="1" applyAlignment="1">
      <alignment/>
    </xf>
    <xf numFmtId="193" fontId="1" fillId="0" borderId="0" xfId="0" applyNumberFormat="1" applyFont="1" applyBorder="1" applyAlignment="1">
      <alignment/>
    </xf>
    <xf numFmtId="1" fontId="4" fillId="33" borderId="13" xfId="0" applyNumberFormat="1" applyFont="1" applyFill="1" applyBorder="1" applyAlignment="1" applyProtection="1">
      <alignment horizontal="center"/>
      <protection/>
    </xf>
    <xf numFmtId="37" fontId="4" fillId="0" borderId="0" xfId="0" applyFont="1" applyBorder="1" applyAlignment="1">
      <alignment/>
    </xf>
    <xf numFmtId="202" fontId="4" fillId="33" borderId="14" xfId="0" applyNumberFormat="1" applyFont="1" applyFill="1" applyBorder="1" applyAlignment="1" applyProtection="1">
      <alignment horizontal="right"/>
      <protection/>
    </xf>
    <xf numFmtId="37" fontId="0" fillId="0" borderId="15" xfId="0" applyBorder="1" applyAlignment="1">
      <alignment/>
    </xf>
    <xf numFmtId="193" fontId="4" fillId="0" borderId="16" xfId="0" applyNumberFormat="1" applyFont="1" applyBorder="1" applyAlignment="1" applyProtection="1">
      <alignment/>
      <protection/>
    </xf>
    <xf numFmtId="202" fontId="4" fillId="33" borderId="0" xfId="0" applyNumberFormat="1" applyFont="1" applyFill="1" applyBorder="1" applyAlignment="1" applyProtection="1">
      <alignment horizontal="right"/>
      <protection/>
    </xf>
    <xf numFmtId="193" fontId="4" fillId="0" borderId="15" xfId="0" applyNumberFormat="1" applyFont="1" applyBorder="1" applyAlignment="1" applyProtection="1">
      <alignment/>
      <protection/>
    </xf>
    <xf numFmtId="37" fontId="1" fillId="34" borderId="17" xfId="0" applyFont="1" applyFill="1" applyBorder="1" applyAlignment="1" applyProtection="1">
      <alignment horizontal="center"/>
      <protection/>
    </xf>
    <xf numFmtId="202" fontId="1" fillId="33" borderId="18" xfId="0" applyNumberFormat="1" applyFont="1" applyFill="1" applyBorder="1" applyAlignment="1">
      <alignment horizontal="right"/>
    </xf>
    <xf numFmtId="37" fontId="21" fillId="0" borderId="0" xfId="52" applyNumberFormat="1" applyFont="1" applyFill="1" applyBorder="1">
      <alignment/>
      <protection/>
    </xf>
    <xf numFmtId="37" fontId="1" fillId="34" borderId="19" xfId="0" applyFont="1" applyFill="1" applyBorder="1" applyAlignment="1" applyProtection="1">
      <alignment horizontal="center"/>
      <protection/>
    </xf>
    <xf numFmtId="37" fontId="1" fillId="34" borderId="20" xfId="0" applyFont="1" applyFill="1" applyBorder="1" applyAlignment="1">
      <alignment/>
    </xf>
    <xf numFmtId="37" fontId="1" fillId="34" borderId="21" xfId="0" applyFont="1" applyFill="1" applyBorder="1" applyAlignment="1" applyProtection="1">
      <alignment horizontal="center"/>
      <protection/>
    </xf>
    <xf numFmtId="37" fontId="0" fillId="0" borderId="22" xfId="0" applyBorder="1" applyAlignment="1">
      <alignment/>
    </xf>
    <xf numFmtId="37" fontId="1" fillId="34" borderId="22" xfId="0" applyFont="1" applyFill="1" applyBorder="1" applyAlignment="1" applyProtection="1">
      <alignment horizontal="center"/>
      <protection/>
    </xf>
    <xf numFmtId="202" fontId="1" fillId="33" borderId="23" xfId="0" applyNumberFormat="1" applyFont="1" applyFill="1" applyBorder="1" applyAlignment="1">
      <alignment horizontal="right"/>
    </xf>
    <xf numFmtId="37" fontId="1" fillId="34" borderId="24" xfId="0" applyFont="1" applyFill="1" applyBorder="1" applyAlignment="1" applyProtection="1">
      <alignment horizontal="center"/>
      <protection/>
    </xf>
    <xf numFmtId="202" fontId="4" fillId="33" borderId="25" xfId="0" applyNumberFormat="1" applyFont="1" applyFill="1" applyBorder="1" applyAlignment="1" applyProtection="1">
      <alignment horizontal="right"/>
      <protection/>
    </xf>
    <xf numFmtId="193" fontId="4" fillId="0" borderId="26" xfId="0" applyNumberFormat="1" applyFont="1" applyBorder="1" applyAlignment="1" applyProtection="1">
      <alignment/>
      <protection/>
    </xf>
    <xf numFmtId="37" fontId="1" fillId="35" borderId="27" xfId="0" applyFont="1" applyFill="1" applyBorder="1" applyAlignment="1">
      <alignment horizontal="center" vertical="center" wrapText="1"/>
    </xf>
    <xf numFmtId="37" fontId="1" fillId="35" borderId="28" xfId="0" applyFont="1" applyFill="1" applyBorder="1" applyAlignment="1">
      <alignment horizontal="center" vertical="center" wrapText="1"/>
    </xf>
    <xf numFmtId="37" fontId="1" fillId="35" borderId="29" xfId="0" applyFont="1" applyFill="1" applyBorder="1" applyAlignment="1">
      <alignment horizontal="center" vertical="center" wrapText="1"/>
    </xf>
    <xf numFmtId="37" fontId="1" fillId="36" borderId="30" xfId="0" applyFont="1" applyFill="1" applyBorder="1" applyAlignment="1">
      <alignment horizontal="center" vertical="center"/>
    </xf>
    <xf numFmtId="37" fontId="1" fillId="36" borderId="22" xfId="0" applyFont="1" applyFill="1" applyBorder="1" applyAlignment="1">
      <alignment horizontal="center" vertical="center"/>
    </xf>
    <xf numFmtId="37" fontId="1" fillId="36" borderId="31" xfId="0" applyFont="1" applyFill="1" applyBorder="1" applyAlignment="1">
      <alignment horizontal="center" vertical="center"/>
    </xf>
    <xf numFmtId="37" fontId="1" fillId="36" borderId="32" xfId="0" applyFont="1" applyFill="1" applyBorder="1" applyAlignment="1">
      <alignment horizontal="center" vertical="center"/>
    </xf>
    <xf numFmtId="37" fontId="1" fillId="36" borderId="0" xfId="0" applyFont="1" applyFill="1" applyBorder="1" applyAlignment="1">
      <alignment horizontal="center" vertical="center"/>
    </xf>
    <xf numFmtId="37" fontId="1" fillId="36" borderId="33" xfId="0" applyFont="1" applyFill="1" applyBorder="1" applyAlignment="1">
      <alignment horizontal="center" vertical="center"/>
    </xf>
    <xf numFmtId="37" fontId="1" fillId="36" borderId="34" xfId="0" applyFont="1" applyFill="1" applyBorder="1" applyAlignment="1">
      <alignment horizontal="center" vertical="center"/>
    </xf>
    <xf numFmtId="37" fontId="1" fillId="36" borderId="15" xfId="0" applyFont="1" applyFill="1" applyBorder="1" applyAlignment="1">
      <alignment horizontal="center" vertical="center"/>
    </xf>
    <xf numFmtId="37" fontId="1" fillId="36" borderId="35" xfId="0" applyFont="1" applyFill="1" applyBorder="1" applyAlignment="1">
      <alignment horizontal="center" vertical="center"/>
    </xf>
    <xf numFmtId="37" fontId="1" fillId="36" borderId="36" xfId="0" applyFont="1" applyFill="1" applyBorder="1" applyAlignment="1">
      <alignment horizontal="center" vertical="center"/>
    </xf>
    <xf numFmtId="37" fontId="1" fillId="36" borderId="37" xfId="0" applyFont="1" applyFill="1" applyBorder="1" applyAlignment="1">
      <alignment horizontal="center" vertical="center"/>
    </xf>
    <xf numFmtId="37" fontId="1" fillId="36" borderId="38" xfId="0" applyFont="1" applyFill="1" applyBorder="1" applyAlignment="1">
      <alignment horizontal="center" vertical="center"/>
    </xf>
    <xf numFmtId="37" fontId="1" fillId="35" borderId="36" xfId="0" applyFont="1" applyFill="1" applyBorder="1" applyAlignment="1">
      <alignment horizontal="left" vertical="center" wrapText="1"/>
    </xf>
    <xf numFmtId="37" fontId="1" fillId="35" borderId="37" xfId="0" applyFont="1" applyFill="1" applyBorder="1" applyAlignment="1">
      <alignment horizontal="left" vertical="center" wrapText="1"/>
    </xf>
    <xf numFmtId="37" fontId="1" fillId="35" borderId="38" xfId="0" applyFont="1" applyFill="1" applyBorder="1" applyAlignment="1">
      <alignment horizontal="left" vertical="center" wrapText="1"/>
    </xf>
    <xf numFmtId="37" fontId="1" fillId="36" borderId="30" xfId="0" applyFont="1" applyFill="1" applyBorder="1" applyAlignment="1">
      <alignment horizontal="center"/>
    </xf>
    <xf numFmtId="37" fontId="1" fillId="36" borderId="22" xfId="0" applyFont="1" applyFill="1" applyBorder="1" applyAlignment="1">
      <alignment horizontal="center"/>
    </xf>
    <xf numFmtId="37" fontId="1" fillId="36" borderId="31" xfId="0" applyFont="1" applyFill="1" applyBorder="1" applyAlignment="1">
      <alignment horizontal="center"/>
    </xf>
    <xf numFmtId="37" fontId="1" fillId="36" borderId="32" xfId="0" applyFont="1" applyFill="1" applyBorder="1" applyAlignment="1">
      <alignment horizontal="center"/>
    </xf>
    <xf numFmtId="37" fontId="1" fillId="36" borderId="0" xfId="0" applyFont="1" applyFill="1" applyBorder="1" applyAlignment="1">
      <alignment horizontal="center"/>
    </xf>
    <xf numFmtId="37" fontId="1" fillId="36" borderId="33" xfId="0" applyFont="1" applyFill="1" applyBorder="1" applyAlignment="1">
      <alignment horizontal="center"/>
    </xf>
    <xf numFmtId="37" fontId="1" fillId="36" borderId="34" xfId="0" applyFont="1" applyFill="1" applyBorder="1" applyAlignment="1">
      <alignment horizontal="center"/>
    </xf>
    <xf numFmtId="37" fontId="1" fillId="36" borderId="15" xfId="0" applyFont="1" applyFill="1" applyBorder="1" applyAlignment="1">
      <alignment horizontal="center"/>
    </xf>
    <xf numFmtId="37" fontId="1" fillId="36" borderId="35" xfId="0" applyFont="1" applyFill="1" applyBorder="1" applyAlignment="1">
      <alignment horizontal="center"/>
    </xf>
    <xf numFmtId="37" fontId="1" fillId="35" borderId="36" xfId="0" applyFont="1" applyFill="1" applyBorder="1" applyAlignment="1">
      <alignment horizontal="center" vertical="center" wrapText="1"/>
    </xf>
    <xf numFmtId="37" fontId="1" fillId="35" borderId="37" xfId="0" applyFont="1" applyFill="1" applyBorder="1" applyAlignment="1">
      <alignment horizontal="center" vertical="center" wrapText="1"/>
    </xf>
    <xf numFmtId="37" fontId="1" fillId="35" borderId="38" xfId="0" applyFont="1" applyFill="1" applyBorder="1" applyAlignment="1">
      <alignment horizontal="center" vertical="center" wrapText="1"/>
    </xf>
    <xf numFmtId="202" fontId="4" fillId="0" borderId="25" xfId="0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2</xdr:col>
      <xdr:colOff>76200</xdr:colOff>
      <xdr:row>6</xdr:row>
      <xdr:rowOff>142875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1552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B80"/>
  <sheetViews>
    <sheetView showGridLines="0" tabSelected="1" zoomScalePageLayoutView="0" workbookViewId="0" topLeftCell="A1">
      <selection activeCell="A16" sqref="A16:Y16"/>
    </sheetView>
  </sheetViews>
  <sheetFormatPr defaultColWidth="9.625" defaultRowHeight="12.75"/>
  <cols>
    <col min="1" max="1" width="8.75390625" style="0" customWidth="1"/>
    <col min="2" max="3" width="11.625" style="0" customWidth="1"/>
    <col min="4" max="4" width="13.625" style="0" customWidth="1"/>
    <col min="5" max="5" width="10.125" style="0" customWidth="1"/>
    <col min="6" max="6" width="11.625" style="0" customWidth="1"/>
    <col min="7" max="7" width="12.125" style="0" customWidth="1"/>
    <col min="8" max="8" width="11.00390625" style="0" customWidth="1"/>
    <col min="9" max="9" width="14.25390625" style="0" customWidth="1"/>
    <col min="10" max="10" width="11.625" style="0" customWidth="1"/>
    <col min="11" max="11" width="12.75390625" style="0" customWidth="1"/>
    <col min="12" max="12" width="11.625" style="0" customWidth="1"/>
    <col min="13" max="13" width="10.50390625" style="0" customWidth="1"/>
    <col min="14" max="14" width="13.50390625" style="0" customWidth="1"/>
    <col min="15" max="15" width="11.125" style="0" customWidth="1"/>
    <col min="16" max="16" width="12.625" style="0" customWidth="1"/>
    <col min="17" max="17" width="14.25390625" style="0" customWidth="1"/>
    <col min="18" max="18" width="13.25390625" style="0" customWidth="1"/>
    <col min="19" max="19" width="14.50390625" style="0" customWidth="1"/>
    <col min="20" max="23" width="13.75390625" style="0" customWidth="1"/>
    <col min="24" max="24" width="14.875" style="0" customWidth="1"/>
    <col min="25" max="25" width="12.875" style="0" customWidth="1"/>
    <col min="26" max="26" width="13.625" style="0" customWidth="1"/>
    <col min="27" max="27" width="1.625" style="0" customWidth="1"/>
    <col min="28" max="28" width="23.25390625" style="0" customWidth="1"/>
    <col min="29" max="29" width="30.00390625" style="0" customWidth="1"/>
    <col min="30" max="30" width="10.625" style="0" customWidth="1"/>
    <col min="31" max="31" width="1.625" style="0" customWidth="1"/>
    <col min="32" max="32" width="9.625" style="0" customWidth="1"/>
    <col min="33" max="33" width="1.625" style="0" customWidth="1"/>
    <col min="34" max="34" width="10.625" style="0" customWidth="1"/>
    <col min="35" max="35" width="1.625" style="0" customWidth="1"/>
    <col min="36" max="36" width="12.625" style="0" customWidth="1"/>
    <col min="37" max="37" width="1.625" style="0" customWidth="1"/>
    <col min="38" max="38" width="6.625" style="0" customWidth="1"/>
    <col min="39" max="39" width="1.625" style="0" customWidth="1"/>
    <col min="40" max="40" width="6.625" style="0" customWidth="1"/>
    <col min="41" max="41" width="1.625" style="0" customWidth="1"/>
    <col min="42" max="42" width="6.625" style="0" customWidth="1"/>
    <col min="43" max="43" width="1.625" style="0" customWidth="1"/>
    <col min="44" max="44" width="7.625" style="0" customWidth="1"/>
    <col min="45" max="46" width="1.625" style="0" customWidth="1"/>
    <col min="47" max="47" width="8.625" style="0" customWidth="1"/>
    <col min="48" max="48" width="1.625" style="0" customWidth="1"/>
    <col min="49" max="49" width="4.625" style="0" customWidth="1"/>
    <col min="50" max="50" width="1.625" style="0" customWidth="1"/>
    <col min="51" max="51" width="8.625" style="0" customWidth="1"/>
    <col min="52" max="52" width="1.625" style="0" customWidth="1"/>
    <col min="53" max="53" width="4.625" style="0" customWidth="1"/>
    <col min="54" max="54" width="1.625" style="0" customWidth="1"/>
    <col min="55" max="55" width="17.625" style="0" customWidth="1"/>
    <col min="56" max="56" width="1.625" style="0" customWidth="1"/>
    <col min="57" max="57" width="6.625" style="0" customWidth="1"/>
    <col min="58" max="58" width="1.625" style="0" customWidth="1"/>
    <col min="59" max="59" width="10.625" style="0" customWidth="1"/>
    <col min="60" max="60" width="1.625" style="0" customWidth="1"/>
    <col min="61" max="61" width="9.625" style="0" customWidth="1"/>
    <col min="62" max="62" width="1.625" style="0" customWidth="1"/>
    <col min="63" max="63" width="9.625" style="0" customWidth="1"/>
    <col min="64" max="64" width="1.625" style="0" customWidth="1"/>
    <col min="65" max="65" width="9.625" style="0" customWidth="1"/>
    <col min="66" max="66" width="1.625" style="0" customWidth="1"/>
    <col min="67" max="67" width="9.625" style="0" customWidth="1"/>
    <col min="68" max="68" width="1.625" style="0" customWidth="1"/>
  </cols>
  <sheetData>
    <row r="7" ht="13.5" thickBot="1"/>
    <row r="8" spans="1:25" ht="15.75" customHeight="1">
      <c r="A8" s="53" t="s">
        <v>9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5"/>
    </row>
    <row r="9" spans="1:25" ht="15.75" customHeight="1">
      <c r="A9" s="56" t="s">
        <v>10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</row>
    <row r="10" spans="1:25" ht="15.75" customHeight="1" thickBot="1">
      <c r="A10" s="59" t="s">
        <v>11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1"/>
    </row>
    <row r="11" ht="6" customHeight="1" thickBot="1"/>
    <row r="12" spans="1:25" ht="15" customHeight="1">
      <c r="A12" s="38" t="s">
        <v>6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40"/>
    </row>
    <row r="13" spans="1:25" ht="17.25" customHeight="1">
      <c r="A13" s="41" t="s">
        <v>16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3"/>
    </row>
    <row r="14" spans="1:25" ht="15.75" customHeight="1" thickBot="1">
      <c r="A14" s="44" t="s">
        <v>4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6"/>
    </row>
    <row r="15" spans="1:25" ht="6" customHeight="1" thickBot="1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25" customHeight="1" thickBot="1">
      <c r="A16" s="47" t="s">
        <v>30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</row>
    <row r="17" spans="1:25" ht="16.5" customHeight="1" thickBot="1">
      <c r="A17" s="3"/>
      <c r="B17" s="3"/>
      <c r="C17" s="3"/>
      <c r="D17" s="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" t="s">
        <v>12</v>
      </c>
    </row>
    <row r="18" spans="1:25" ht="18" customHeight="1" thickBot="1">
      <c r="A18" s="35" t="s">
        <v>2</v>
      </c>
      <c r="B18" s="62" t="s">
        <v>15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4"/>
      <c r="Y18" s="35" t="s">
        <v>1</v>
      </c>
    </row>
    <row r="19" spans="1:25" ht="27" customHeight="1">
      <c r="A19" s="36"/>
      <c r="B19" s="36" t="s">
        <v>0</v>
      </c>
      <c r="C19" s="36" t="s">
        <v>3</v>
      </c>
      <c r="D19" s="36" t="s">
        <v>5</v>
      </c>
      <c r="E19" s="36" t="s">
        <v>8</v>
      </c>
      <c r="F19" s="36" t="s">
        <v>7</v>
      </c>
      <c r="G19" s="36" t="s">
        <v>17</v>
      </c>
      <c r="H19" s="36" t="s">
        <v>18</v>
      </c>
      <c r="I19" s="36" t="s">
        <v>29</v>
      </c>
      <c r="J19" s="36" t="s">
        <v>13</v>
      </c>
      <c r="K19" s="36" t="s">
        <v>14</v>
      </c>
      <c r="L19" s="36" t="s">
        <v>19</v>
      </c>
      <c r="M19" s="36" t="s">
        <v>20</v>
      </c>
      <c r="N19" s="35" t="s">
        <v>21</v>
      </c>
      <c r="O19" s="35" t="s">
        <v>22</v>
      </c>
      <c r="P19" s="35" t="s">
        <v>23</v>
      </c>
      <c r="Q19" s="35" t="s">
        <v>24</v>
      </c>
      <c r="R19" s="35" t="s">
        <v>25</v>
      </c>
      <c r="S19" s="35" t="s">
        <v>27</v>
      </c>
      <c r="T19" s="35" t="s">
        <v>28</v>
      </c>
      <c r="U19" s="35" t="s">
        <v>32</v>
      </c>
      <c r="V19" s="35" t="s">
        <v>33</v>
      </c>
      <c r="W19" s="35" t="s">
        <v>34</v>
      </c>
      <c r="X19" s="35" t="s">
        <v>26</v>
      </c>
      <c r="Y19" s="36"/>
    </row>
    <row r="20" spans="1:25" ht="27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27" customHeight="1" thickBo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ht="9" customHeight="1">
      <c r="A22" s="27"/>
      <c r="B22" s="28"/>
      <c r="C22" s="28"/>
      <c r="D22" s="28"/>
      <c r="E22" s="29"/>
      <c r="F22" s="26"/>
      <c r="G22" s="28"/>
      <c r="H22" s="28"/>
      <c r="I22" s="28"/>
      <c r="J22" s="26"/>
      <c r="K22" s="26"/>
      <c r="L22" s="30"/>
      <c r="M22" s="26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23"/>
    </row>
    <row r="23" spans="1:25" ht="16.5" customHeight="1">
      <c r="A23" s="16">
        <v>2000</v>
      </c>
      <c r="B23" s="4">
        <v>15717500.4</v>
      </c>
      <c r="C23" s="4">
        <v>74577.5</v>
      </c>
      <c r="D23" s="4">
        <v>871262</v>
      </c>
      <c r="E23" s="4">
        <v>0</v>
      </c>
      <c r="F23" s="18">
        <v>0</v>
      </c>
      <c r="G23" s="18">
        <v>0</v>
      </c>
      <c r="H23" s="18">
        <v>0</v>
      </c>
      <c r="I23" s="5">
        <v>53327</v>
      </c>
      <c r="J23" s="18">
        <v>0</v>
      </c>
      <c r="K23" s="18">
        <v>0</v>
      </c>
      <c r="L23" s="21"/>
      <c r="M23" s="18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24">
        <f>SUM(B23:X23)</f>
        <v>16716666.9</v>
      </c>
    </row>
    <row r="24" spans="1:25" ht="16.5" customHeight="1">
      <c r="A24" s="16">
        <v>2001</v>
      </c>
      <c r="B24" s="4">
        <v>12490438.2</v>
      </c>
      <c r="C24" s="4">
        <v>0</v>
      </c>
      <c r="D24" s="4">
        <v>2383261.9</v>
      </c>
      <c r="E24" s="4">
        <v>0</v>
      </c>
      <c r="F24" s="18">
        <v>0</v>
      </c>
      <c r="G24" s="18">
        <v>0</v>
      </c>
      <c r="H24" s="18">
        <v>0</v>
      </c>
      <c r="I24" s="5">
        <v>225984.2</v>
      </c>
      <c r="J24" s="18">
        <v>0</v>
      </c>
      <c r="K24" s="18">
        <v>0</v>
      </c>
      <c r="L24" s="21"/>
      <c r="M24" s="18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24">
        <f aca="true" t="shared" si="0" ref="Y24:Y42">SUM(B24:X24)</f>
        <v>15099684.299999999</v>
      </c>
    </row>
    <row r="25" spans="1:25" ht="16.5" customHeight="1">
      <c r="A25" s="16">
        <v>2002</v>
      </c>
      <c r="B25" s="4">
        <v>724069.8</v>
      </c>
      <c r="C25" s="4">
        <v>18356818.2</v>
      </c>
      <c r="D25" s="4">
        <v>226508</v>
      </c>
      <c r="E25" s="4">
        <v>0</v>
      </c>
      <c r="F25" s="18">
        <v>0</v>
      </c>
      <c r="G25" s="18">
        <v>0</v>
      </c>
      <c r="H25" s="18">
        <v>0</v>
      </c>
      <c r="I25" s="5">
        <v>102704</v>
      </c>
      <c r="J25" s="18">
        <v>0</v>
      </c>
      <c r="K25" s="18">
        <v>0</v>
      </c>
      <c r="L25" s="21"/>
      <c r="M25" s="18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24">
        <f t="shared" si="0"/>
        <v>19410100</v>
      </c>
    </row>
    <row r="26" spans="1:25" ht="16.5" customHeight="1">
      <c r="A26" s="16">
        <v>2003</v>
      </c>
      <c r="B26" s="4">
        <v>811519.9</v>
      </c>
      <c r="C26" s="4">
        <v>20173220.5</v>
      </c>
      <c r="D26" s="4">
        <v>186785.2</v>
      </c>
      <c r="E26" s="4">
        <v>0</v>
      </c>
      <c r="F26" s="18">
        <v>0</v>
      </c>
      <c r="G26" s="18">
        <v>0</v>
      </c>
      <c r="H26" s="18">
        <v>0</v>
      </c>
      <c r="I26" s="5">
        <v>90141</v>
      </c>
      <c r="J26" s="18">
        <v>0</v>
      </c>
      <c r="K26" s="18">
        <v>0</v>
      </c>
      <c r="L26" s="21"/>
      <c r="M26" s="18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>
        <f t="shared" si="0"/>
        <v>21261666.599999998</v>
      </c>
    </row>
    <row r="27" spans="1:25" ht="16.5" customHeight="1">
      <c r="A27" s="16">
        <v>2004</v>
      </c>
      <c r="B27" s="4">
        <v>771219</v>
      </c>
      <c r="C27" s="4">
        <v>19305390</v>
      </c>
      <c r="D27" s="4">
        <v>11161</v>
      </c>
      <c r="E27" s="4">
        <v>0</v>
      </c>
      <c r="F27" s="18">
        <v>0</v>
      </c>
      <c r="G27" s="18">
        <v>0</v>
      </c>
      <c r="H27" s="18">
        <v>0</v>
      </c>
      <c r="I27" s="5">
        <v>24310</v>
      </c>
      <c r="J27" s="18">
        <v>0</v>
      </c>
      <c r="K27" s="18">
        <v>0</v>
      </c>
      <c r="L27" s="21"/>
      <c r="M27" s="18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24">
        <f t="shared" si="0"/>
        <v>20112080</v>
      </c>
    </row>
    <row r="28" spans="1:28" ht="16.5" customHeight="1">
      <c r="A28" s="16">
        <v>2005</v>
      </c>
      <c r="B28" s="4">
        <v>0</v>
      </c>
      <c r="C28" s="4">
        <v>0</v>
      </c>
      <c r="D28" s="4">
        <v>0</v>
      </c>
      <c r="E28" s="4">
        <v>0</v>
      </c>
      <c r="F28" s="18">
        <v>0</v>
      </c>
      <c r="G28" s="18">
        <v>0</v>
      </c>
      <c r="H28" s="18">
        <v>0</v>
      </c>
      <c r="I28" s="5">
        <v>0</v>
      </c>
      <c r="J28" s="18">
        <v>0</v>
      </c>
      <c r="K28" s="18">
        <v>0</v>
      </c>
      <c r="L28" s="21"/>
      <c r="M28" s="18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24">
        <f t="shared" si="0"/>
        <v>0</v>
      </c>
      <c r="AB28" s="25"/>
    </row>
    <row r="29" spans="1:28" ht="16.5" customHeight="1">
      <c r="A29" s="16">
        <v>2006</v>
      </c>
      <c r="B29" s="4">
        <v>0</v>
      </c>
      <c r="C29" s="4">
        <v>0</v>
      </c>
      <c r="D29" s="4">
        <v>0</v>
      </c>
      <c r="E29" s="4">
        <v>0</v>
      </c>
      <c r="F29" s="18">
        <v>0</v>
      </c>
      <c r="G29" s="18">
        <v>0</v>
      </c>
      <c r="H29" s="18">
        <v>0</v>
      </c>
      <c r="I29" s="5">
        <v>0</v>
      </c>
      <c r="J29" s="18">
        <v>0</v>
      </c>
      <c r="K29" s="18">
        <v>0</v>
      </c>
      <c r="L29" s="21"/>
      <c r="M29" s="18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24">
        <f t="shared" si="0"/>
        <v>0</v>
      </c>
      <c r="AB29" s="25"/>
    </row>
    <row r="30" spans="1:28" ht="16.5" customHeight="1">
      <c r="A30" s="16">
        <v>2007</v>
      </c>
      <c r="B30" s="4">
        <f>591894+118379+412337+82467+617103+123421+394659+78932+223504+44701+140119+28024+1181711+236342+670521+134104+990373+198075+2045407+408982+2477674+495411+2212524+442392</f>
        <v>14349056</v>
      </c>
      <c r="C30" s="4">
        <f>1719528+343948+2085750+417160+1417600+283460+1666546+333276+1244134+248707+1738047+347640+2342834+468374+921825+184439+892515+178447</f>
        <v>16834230</v>
      </c>
      <c r="D30" s="4">
        <v>1069916</v>
      </c>
      <c r="E30" s="4">
        <v>0</v>
      </c>
      <c r="F30" s="18">
        <v>0</v>
      </c>
      <c r="G30" s="18">
        <v>0</v>
      </c>
      <c r="H30" s="18">
        <v>0</v>
      </c>
      <c r="I30" s="5">
        <f>4821+964+9519+1904+3301+660+4515+903+8456+1691+27260+5452+11062+2208+15742.725+1186+440+88</f>
        <v>100172.725</v>
      </c>
      <c r="J30" s="18">
        <v>0</v>
      </c>
      <c r="K30" s="18">
        <v>0</v>
      </c>
      <c r="L30" s="21"/>
      <c r="M30" s="18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24">
        <f t="shared" si="0"/>
        <v>32353374.725</v>
      </c>
      <c r="AB30" s="25"/>
    </row>
    <row r="31" spans="1:28" ht="16.5" customHeight="1">
      <c r="A31" s="16">
        <v>2008</v>
      </c>
      <c r="B31" s="4"/>
      <c r="C31" s="4"/>
      <c r="D31" s="4"/>
      <c r="E31" s="4">
        <v>0</v>
      </c>
      <c r="F31" s="18">
        <v>0</v>
      </c>
      <c r="G31" s="18">
        <v>0</v>
      </c>
      <c r="H31" s="18">
        <v>0</v>
      </c>
      <c r="I31" s="5"/>
      <c r="J31" s="18">
        <v>0</v>
      </c>
      <c r="K31" s="18">
        <v>0</v>
      </c>
      <c r="L31" s="21"/>
      <c r="M31" s="18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24">
        <f t="shared" si="0"/>
        <v>0</v>
      </c>
      <c r="AB31" s="25"/>
    </row>
    <row r="32" spans="1:28" ht="16.5" customHeight="1">
      <c r="A32" s="16">
        <v>2009</v>
      </c>
      <c r="B32" s="4"/>
      <c r="C32" s="4"/>
      <c r="D32" s="4"/>
      <c r="E32" s="4">
        <v>0</v>
      </c>
      <c r="F32" s="18">
        <v>0</v>
      </c>
      <c r="G32" s="18">
        <v>0</v>
      </c>
      <c r="H32" s="18">
        <v>0</v>
      </c>
      <c r="I32" s="5"/>
      <c r="J32" s="18">
        <v>0</v>
      </c>
      <c r="K32" s="18">
        <v>0</v>
      </c>
      <c r="L32" s="21"/>
      <c r="M32" s="18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24">
        <f t="shared" si="0"/>
        <v>0</v>
      </c>
      <c r="AB32" s="25"/>
    </row>
    <row r="33" spans="1:28" ht="16.5" customHeight="1">
      <c r="A33" s="16">
        <v>2010</v>
      </c>
      <c r="B33" s="4">
        <f>2083883+414525+2801595+558659</f>
        <v>5858662</v>
      </c>
      <c r="C33" s="4">
        <f>12152706+2430541+14694770+2938260</f>
        <v>32216277</v>
      </c>
      <c r="D33" s="4">
        <f>12610+2365+53810+10762</f>
        <v>79547</v>
      </c>
      <c r="E33" s="4">
        <v>0</v>
      </c>
      <c r="F33" s="18">
        <v>0</v>
      </c>
      <c r="G33" s="18">
        <v>0</v>
      </c>
      <c r="H33" s="18">
        <v>0</v>
      </c>
      <c r="I33" s="5">
        <f>49717+9943+48392+9676</f>
        <v>117728</v>
      </c>
      <c r="J33" s="18">
        <v>0</v>
      </c>
      <c r="K33" s="18">
        <v>0</v>
      </c>
      <c r="L33" s="21"/>
      <c r="M33" s="18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24">
        <f t="shared" si="0"/>
        <v>38272214</v>
      </c>
      <c r="AB33" s="25"/>
    </row>
    <row r="34" spans="1:28" ht="16.5" customHeight="1">
      <c r="A34" s="16">
        <v>2011</v>
      </c>
      <c r="B34" s="4">
        <v>9123473</v>
      </c>
      <c r="C34" s="4">
        <v>0</v>
      </c>
      <c r="D34" s="4">
        <v>528173</v>
      </c>
      <c r="E34" s="4">
        <v>0</v>
      </c>
      <c r="F34" s="18">
        <v>0</v>
      </c>
      <c r="G34" s="18">
        <v>0</v>
      </c>
      <c r="H34" s="18">
        <v>0</v>
      </c>
      <c r="I34" s="5">
        <v>163551</v>
      </c>
      <c r="J34" s="18">
        <v>0</v>
      </c>
      <c r="K34" s="18">
        <v>0</v>
      </c>
      <c r="L34" s="21"/>
      <c r="M34" s="18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24">
        <f t="shared" si="0"/>
        <v>9815197</v>
      </c>
      <c r="AB34" s="25"/>
    </row>
    <row r="35" spans="1:28" ht="16.5" customHeight="1">
      <c r="A35" s="16">
        <v>2012</v>
      </c>
      <c r="B35" s="4">
        <v>6146781</v>
      </c>
      <c r="C35" s="4">
        <v>0</v>
      </c>
      <c r="D35" s="4">
        <v>14608</v>
      </c>
      <c r="E35" s="4">
        <v>0</v>
      </c>
      <c r="F35" s="18">
        <v>0</v>
      </c>
      <c r="G35" s="18">
        <v>0</v>
      </c>
      <c r="H35" s="18">
        <v>0</v>
      </c>
      <c r="I35" s="5">
        <v>184420</v>
      </c>
      <c r="J35" s="18">
        <v>0</v>
      </c>
      <c r="K35" s="18">
        <v>0</v>
      </c>
      <c r="L35" s="21"/>
      <c r="M35" s="18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24">
        <f t="shared" si="0"/>
        <v>6345809</v>
      </c>
      <c r="AB35" s="25"/>
    </row>
    <row r="36" spans="1:28" ht="16.5" customHeight="1">
      <c r="A36" s="16">
        <v>2013</v>
      </c>
      <c r="B36" s="4">
        <v>7538784</v>
      </c>
      <c r="C36" s="4">
        <v>0</v>
      </c>
      <c r="D36" s="4">
        <v>271496</v>
      </c>
      <c r="E36" s="4">
        <v>5947</v>
      </c>
      <c r="F36" s="18">
        <v>35788561</v>
      </c>
      <c r="G36" s="18">
        <v>0</v>
      </c>
      <c r="H36" s="18">
        <v>0</v>
      </c>
      <c r="I36" s="5">
        <v>247154</v>
      </c>
      <c r="J36" s="18">
        <v>0</v>
      </c>
      <c r="K36" s="18">
        <v>0</v>
      </c>
      <c r="L36" s="21"/>
      <c r="M36" s="18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24">
        <f t="shared" si="0"/>
        <v>43851942</v>
      </c>
      <c r="AB36" s="25"/>
    </row>
    <row r="37" spans="1:28" ht="16.5" customHeight="1">
      <c r="A37" s="16">
        <v>2014</v>
      </c>
      <c r="B37" s="4">
        <v>9465745</v>
      </c>
      <c r="C37" s="4">
        <v>0</v>
      </c>
      <c r="D37" s="4">
        <v>76440</v>
      </c>
      <c r="E37" s="10">
        <v>6191</v>
      </c>
      <c r="F37" s="18">
        <v>36036550</v>
      </c>
      <c r="G37" s="18">
        <v>0</v>
      </c>
      <c r="H37" s="18">
        <v>0</v>
      </c>
      <c r="I37" s="5">
        <v>399839</v>
      </c>
      <c r="J37" s="18">
        <v>7399</v>
      </c>
      <c r="K37" s="18">
        <v>0</v>
      </c>
      <c r="L37" s="21"/>
      <c r="M37" s="18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24">
        <f t="shared" si="0"/>
        <v>45992164</v>
      </c>
      <c r="AB37" s="25"/>
    </row>
    <row r="38" spans="1:28" ht="16.5" customHeight="1">
      <c r="A38" s="16">
        <v>2015</v>
      </c>
      <c r="B38" s="4">
        <v>8912816</v>
      </c>
      <c r="C38" s="4">
        <v>0</v>
      </c>
      <c r="D38" s="4">
        <v>152073</v>
      </c>
      <c r="E38" s="10">
        <v>17607</v>
      </c>
      <c r="F38" s="18">
        <v>38338840</v>
      </c>
      <c r="G38" s="18">
        <v>0</v>
      </c>
      <c r="H38" s="18">
        <v>0</v>
      </c>
      <c r="I38" s="5">
        <v>466036</v>
      </c>
      <c r="J38" s="18">
        <v>18371</v>
      </c>
      <c r="K38" s="18">
        <v>6470</v>
      </c>
      <c r="L38" s="21"/>
      <c r="M38" s="18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24">
        <f t="shared" si="0"/>
        <v>47912213</v>
      </c>
      <c r="AB38" s="25"/>
    </row>
    <row r="39" spans="1:28" ht="16.5" customHeight="1">
      <c r="A39" s="16">
        <v>2016</v>
      </c>
      <c r="B39" s="4">
        <v>13376469</v>
      </c>
      <c r="C39" s="4">
        <v>0</v>
      </c>
      <c r="D39" s="4">
        <v>196769</v>
      </c>
      <c r="E39" s="10">
        <v>12327</v>
      </c>
      <c r="F39" s="18">
        <v>42039940</v>
      </c>
      <c r="G39" s="5">
        <v>9971</v>
      </c>
      <c r="H39" s="5">
        <v>1219</v>
      </c>
      <c r="I39" s="5">
        <v>607335</v>
      </c>
      <c r="J39" s="18">
        <v>13360</v>
      </c>
      <c r="K39" s="18">
        <v>19671</v>
      </c>
      <c r="L39" s="21"/>
      <c r="M39" s="18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24">
        <f t="shared" si="0"/>
        <v>56277061</v>
      </c>
      <c r="AB39" s="25"/>
    </row>
    <row r="40" spans="1:25" ht="16.5" customHeight="1">
      <c r="A40" s="16">
        <v>2017</v>
      </c>
      <c r="B40" s="4">
        <v>11271666</v>
      </c>
      <c r="C40" s="4">
        <v>0</v>
      </c>
      <c r="D40" s="4">
        <v>534020</v>
      </c>
      <c r="E40" s="10">
        <v>9488</v>
      </c>
      <c r="F40" s="18">
        <v>42461575</v>
      </c>
      <c r="G40" s="5">
        <v>29529</v>
      </c>
      <c r="H40" s="5">
        <v>2443</v>
      </c>
      <c r="I40" s="5">
        <v>863353</v>
      </c>
      <c r="J40" s="18">
        <v>0</v>
      </c>
      <c r="K40" s="18">
        <v>21295</v>
      </c>
      <c r="L40" s="21">
        <v>576</v>
      </c>
      <c r="M40" s="18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24">
        <f t="shared" si="0"/>
        <v>55193945</v>
      </c>
    </row>
    <row r="41" spans="1:25" ht="16.5" customHeight="1">
      <c r="A41" s="16">
        <v>2018</v>
      </c>
      <c r="B41" s="4">
        <v>16218799</v>
      </c>
      <c r="C41" s="4">
        <v>0</v>
      </c>
      <c r="D41" s="4">
        <v>498440</v>
      </c>
      <c r="E41" s="10">
        <v>9951</v>
      </c>
      <c r="F41" s="18">
        <v>32764455</v>
      </c>
      <c r="G41" s="5">
        <v>36848</v>
      </c>
      <c r="H41" s="5">
        <v>1812</v>
      </c>
      <c r="I41" s="5">
        <v>1426857</v>
      </c>
      <c r="J41" s="18">
        <v>0</v>
      </c>
      <c r="K41" s="18">
        <v>24716</v>
      </c>
      <c r="L41" s="21">
        <v>1208</v>
      </c>
      <c r="M41" s="18">
        <v>3684</v>
      </c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24">
        <f t="shared" si="0"/>
        <v>50986770</v>
      </c>
    </row>
    <row r="42" spans="1:25" ht="16.5" customHeight="1">
      <c r="A42" s="16">
        <v>2019</v>
      </c>
      <c r="B42" s="4">
        <v>28995061</v>
      </c>
      <c r="C42" s="4">
        <v>0</v>
      </c>
      <c r="D42" s="4">
        <v>589391</v>
      </c>
      <c r="E42" s="10">
        <v>0</v>
      </c>
      <c r="F42" s="18">
        <v>19943827</v>
      </c>
      <c r="G42" s="5">
        <v>43597</v>
      </c>
      <c r="H42" s="5">
        <v>7619</v>
      </c>
      <c r="I42" s="5">
        <v>1328667</v>
      </c>
      <c r="J42" s="18">
        <v>0</v>
      </c>
      <c r="K42" s="18">
        <v>19728</v>
      </c>
      <c r="L42" s="21">
        <v>409</v>
      </c>
      <c r="M42" s="18">
        <v>2099</v>
      </c>
      <c r="N42" s="33">
        <v>6306</v>
      </c>
      <c r="O42" s="33">
        <v>22705</v>
      </c>
      <c r="P42" s="33">
        <v>490080</v>
      </c>
      <c r="Q42" s="33">
        <v>639536</v>
      </c>
      <c r="R42" s="33">
        <v>42985</v>
      </c>
      <c r="S42" s="33"/>
      <c r="T42" s="33"/>
      <c r="U42" s="33"/>
      <c r="V42" s="33"/>
      <c r="W42" s="33"/>
      <c r="X42" s="33">
        <v>2802760</v>
      </c>
      <c r="Y42" s="24">
        <f t="shared" si="0"/>
        <v>54934770</v>
      </c>
    </row>
    <row r="43" spans="1:25" ht="16.5" customHeight="1">
      <c r="A43" s="16">
        <v>2020</v>
      </c>
      <c r="B43" s="4">
        <v>23097988</v>
      </c>
      <c r="C43" s="4">
        <v>0</v>
      </c>
      <c r="D43" s="4">
        <v>405568</v>
      </c>
      <c r="E43" s="10">
        <v>0</v>
      </c>
      <c r="F43" s="18">
        <v>17881280</v>
      </c>
      <c r="G43" s="5">
        <v>18013</v>
      </c>
      <c r="H43" s="5">
        <v>4579</v>
      </c>
      <c r="I43" s="5">
        <v>449613</v>
      </c>
      <c r="J43" s="18">
        <v>0</v>
      </c>
      <c r="K43" s="18">
        <v>8752</v>
      </c>
      <c r="L43" s="21">
        <v>64</v>
      </c>
      <c r="M43" s="18">
        <v>702</v>
      </c>
      <c r="N43" s="33">
        <v>1211</v>
      </c>
      <c r="O43" s="33">
        <v>2484</v>
      </c>
      <c r="P43" s="33">
        <v>0</v>
      </c>
      <c r="Q43" s="33">
        <v>2068</v>
      </c>
      <c r="R43" s="33">
        <v>792744</v>
      </c>
      <c r="S43" s="33">
        <v>551</v>
      </c>
      <c r="T43" s="33">
        <v>1248</v>
      </c>
      <c r="U43" s="33"/>
      <c r="V43" s="33"/>
      <c r="W43" s="33"/>
      <c r="X43" s="33">
        <v>0</v>
      </c>
      <c r="Y43" s="24">
        <f>SUM(B43:X43)</f>
        <v>42666865</v>
      </c>
    </row>
    <row r="44" spans="1:25" ht="16.5" customHeight="1">
      <c r="A44" s="16">
        <v>2021</v>
      </c>
      <c r="B44" s="4">
        <v>34821425</v>
      </c>
      <c r="C44" s="4">
        <v>0</v>
      </c>
      <c r="D44" s="4">
        <v>291221</v>
      </c>
      <c r="E44" s="10">
        <v>0</v>
      </c>
      <c r="F44" s="18">
        <v>19870176</v>
      </c>
      <c r="G44" s="5">
        <v>99964</v>
      </c>
      <c r="H44" s="5">
        <v>10088</v>
      </c>
      <c r="I44" s="5">
        <v>377206</v>
      </c>
      <c r="J44" s="18">
        <v>0</v>
      </c>
      <c r="K44" s="18">
        <v>1616</v>
      </c>
      <c r="L44" s="21">
        <v>0</v>
      </c>
      <c r="M44" s="18">
        <v>1623</v>
      </c>
      <c r="N44" s="33">
        <v>0</v>
      </c>
      <c r="O44" s="33">
        <v>0</v>
      </c>
      <c r="P44" s="65"/>
      <c r="Q44" s="33">
        <v>0</v>
      </c>
      <c r="R44" s="33">
        <v>1260916</v>
      </c>
      <c r="S44" s="33">
        <v>1542</v>
      </c>
      <c r="T44" s="33">
        <v>5914</v>
      </c>
      <c r="U44" s="33">
        <v>10060</v>
      </c>
      <c r="V44" s="33">
        <v>16973</v>
      </c>
      <c r="W44" s="33">
        <v>2781</v>
      </c>
      <c r="X44" s="33">
        <v>0</v>
      </c>
      <c r="Y44" s="24">
        <f>SUM(B44:X44)</f>
        <v>56771505</v>
      </c>
    </row>
    <row r="45" spans="1:25" ht="6.75" customHeight="1" thickBot="1">
      <c r="A45" s="6"/>
      <c r="B45" s="7"/>
      <c r="C45" s="8"/>
      <c r="D45" s="8"/>
      <c r="E45" s="19"/>
      <c r="F45" s="20"/>
      <c r="G45" s="8"/>
      <c r="H45" s="8"/>
      <c r="I45" s="8"/>
      <c r="J45" s="20"/>
      <c r="K45" s="20"/>
      <c r="L45" s="22"/>
      <c r="M45" s="20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1"/>
    </row>
    <row r="46" spans="1:25" ht="13.5" thickBot="1">
      <c r="A46" s="9"/>
      <c r="B46" s="9"/>
      <c r="C46" s="10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27" customHeight="1" thickBot="1">
      <c r="A47" s="50" t="s">
        <v>31</v>
      </c>
      <c r="B47" s="51"/>
      <c r="C47" s="51"/>
      <c r="D47" s="51"/>
      <c r="E47" s="5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3"/>
    </row>
    <row r="48" spans="1:28" ht="15.75" customHeight="1">
      <c r="A48" s="9"/>
      <c r="B48" s="3"/>
      <c r="C48" s="10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9"/>
      <c r="AA48" s="9"/>
      <c r="AB48" s="9"/>
    </row>
    <row r="49" spans="1:28" ht="12.75">
      <c r="A49" s="9"/>
      <c r="B49" s="3"/>
      <c r="C49" s="1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9"/>
      <c r="AA49" s="9"/>
      <c r="AB49" s="9"/>
    </row>
    <row r="50" spans="1:28" ht="12.75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9"/>
      <c r="AA50" s="9"/>
      <c r="AB50" s="9"/>
    </row>
    <row r="51" spans="1:28" ht="12.75">
      <c r="A51" s="9"/>
      <c r="B51" s="3"/>
      <c r="C51" s="1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9"/>
      <c r="AA51" s="9"/>
      <c r="AB51" s="9"/>
    </row>
    <row r="52" spans="1:28" ht="12.75">
      <c r="A52" s="3"/>
      <c r="B52" s="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3"/>
      <c r="Z52" s="9"/>
      <c r="AA52" s="9"/>
      <c r="AB52" s="9"/>
    </row>
    <row r="53" spans="1:28" ht="12.75">
      <c r="A53" s="3"/>
      <c r="B53" s="3"/>
      <c r="C53" s="11"/>
      <c r="D53" s="1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9"/>
      <c r="Z53" s="9"/>
      <c r="AA53" s="9"/>
      <c r="AB53" s="9"/>
    </row>
    <row r="54" spans="1:28" ht="12.75">
      <c r="A54" s="3"/>
      <c r="B54" s="3"/>
      <c r="C54" s="10"/>
      <c r="D54" s="12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9"/>
      <c r="Z54" s="9"/>
      <c r="AA54" s="9"/>
      <c r="AB54" s="9"/>
    </row>
    <row r="55" spans="1:28" ht="12.75">
      <c r="A55" s="3"/>
      <c r="B55" s="3"/>
      <c r="C55" s="11"/>
      <c r="D55" s="12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9"/>
      <c r="Z55" s="9"/>
      <c r="AA55" s="9"/>
      <c r="AB55" s="9"/>
    </row>
    <row r="56" spans="1:28" ht="12.75">
      <c r="A56" s="3"/>
      <c r="B56" s="3"/>
      <c r="C56" s="10"/>
      <c r="D56" s="12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9"/>
      <c r="Z56" s="9"/>
      <c r="AA56" s="9"/>
      <c r="AB56" s="9"/>
    </row>
    <row r="57" spans="1:28" ht="12.75">
      <c r="A57" s="3"/>
      <c r="B57" s="3"/>
      <c r="C57" s="11"/>
      <c r="D57" s="12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9"/>
      <c r="Z57" s="9"/>
      <c r="AA57" s="9"/>
      <c r="AB57" s="9"/>
    </row>
    <row r="58" spans="1:28" ht="12.75">
      <c r="A58" s="3"/>
      <c r="B58" s="3"/>
      <c r="C58" s="11"/>
      <c r="D58" s="12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9"/>
      <c r="Z58" s="9"/>
      <c r="AA58" s="9"/>
      <c r="AB58" s="9"/>
    </row>
    <row r="59" spans="1:28" ht="12.75">
      <c r="A59" s="3"/>
      <c r="B59" s="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9"/>
      <c r="Z59" s="9"/>
      <c r="AA59" s="9"/>
      <c r="AB59" s="9"/>
    </row>
    <row r="60" spans="1:28" ht="12.75">
      <c r="A60" s="3"/>
      <c r="B60" s="3"/>
      <c r="C60" s="14"/>
      <c r="D60" s="12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9"/>
      <c r="Z60" s="9"/>
      <c r="AA60" s="9"/>
      <c r="AB60" s="9"/>
    </row>
    <row r="61" spans="1:28" ht="12.75">
      <c r="A61" s="3"/>
      <c r="B61" s="3"/>
      <c r="C61" s="14"/>
      <c r="D61" s="1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9"/>
      <c r="Z61" s="9"/>
      <c r="AA61" s="9"/>
      <c r="AB61" s="9"/>
    </row>
    <row r="62" spans="1:28" ht="12.75">
      <c r="A62" s="3"/>
      <c r="B62" s="3"/>
      <c r="C62" s="14"/>
      <c r="D62" s="12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9"/>
      <c r="Z62" s="9"/>
      <c r="AA62" s="9"/>
      <c r="AB62" s="9"/>
    </row>
    <row r="63" spans="1:28" ht="12.75">
      <c r="A63" s="3"/>
      <c r="B63" s="3"/>
      <c r="C63" s="14"/>
      <c r="D63" s="12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9"/>
      <c r="Z63" s="9"/>
      <c r="AA63" s="9"/>
      <c r="AB63" s="9"/>
    </row>
    <row r="64" spans="1:24" ht="12.75">
      <c r="A64" s="3"/>
      <c r="B64" s="3"/>
      <c r="C64" s="14"/>
      <c r="D64" s="1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12.75">
      <c r="A65" s="3"/>
      <c r="B65" s="3"/>
      <c r="C65" s="14"/>
      <c r="D65" s="1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12.75">
      <c r="A66" s="3"/>
      <c r="B66" s="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2.75">
      <c r="A67" s="3"/>
      <c r="B67" s="3"/>
      <c r="C67" s="1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</sheetData>
  <sheetProtection/>
  <mergeCells count="34">
    <mergeCell ref="A8:Y8"/>
    <mergeCell ref="A9:Y9"/>
    <mergeCell ref="A10:Y10"/>
    <mergeCell ref="A18:A21"/>
    <mergeCell ref="B18:X18"/>
    <mergeCell ref="N19:N21"/>
    <mergeCell ref="O19:O21"/>
    <mergeCell ref="P19:P21"/>
    <mergeCell ref="Q19:Q21"/>
    <mergeCell ref="U19:U21"/>
    <mergeCell ref="A47:E47"/>
    <mergeCell ref="Y18:Y21"/>
    <mergeCell ref="B19:B21"/>
    <mergeCell ref="C19:C21"/>
    <mergeCell ref="D19:D21"/>
    <mergeCell ref="E19:E21"/>
    <mergeCell ref="F19:F21"/>
    <mergeCell ref="K19:K21"/>
    <mergeCell ref="G19:G21"/>
    <mergeCell ref="T19:T21"/>
    <mergeCell ref="A12:Y12"/>
    <mergeCell ref="H19:H21"/>
    <mergeCell ref="A13:Y13"/>
    <mergeCell ref="A14:Y14"/>
    <mergeCell ref="A16:Y16"/>
    <mergeCell ref="R19:R21"/>
    <mergeCell ref="V19:V21"/>
    <mergeCell ref="W19:W21"/>
    <mergeCell ref="S19:S21"/>
    <mergeCell ref="X19:X21"/>
    <mergeCell ref="I19:I21"/>
    <mergeCell ref="J19:J21"/>
    <mergeCell ref="M19:M21"/>
    <mergeCell ref="L19:L21"/>
  </mergeCells>
  <printOptions horizontalCentered="1"/>
  <pageMargins left="0.11811023622047245" right="0.11811023622047245" top="0" bottom="0" header="0" footer="0"/>
  <pageSetup orientation="landscape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2021-06-08T21:13:45Z</cp:lastPrinted>
  <dcterms:created xsi:type="dcterms:W3CDTF">2004-09-10T16:33:55Z</dcterms:created>
  <dcterms:modified xsi:type="dcterms:W3CDTF">2022-05-12T16:39:25Z</dcterms:modified>
  <cp:category/>
  <cp:version/>
  <cp:contentType/>
  <cp:contentStatus/>
</cp:coreProperties>
</file>